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30" activeTab="4"/>
  </bookViews>
  <sheets>
    <sheet name="INFORMACIÓN IMPORTANTE" sheetId="7" r:id="rId1"/>
    <sheet name="Plan de Producción" sheetId="6" r:id="rId2"/>
    <sheet name="Presupuesto Resumen" sheetId="4" r:id="rId3"/>
    <sheet name="Presupuesto Desglose" sheetId="1" r:id="rId4"/>
    <sheet name="Plan de Financiamiento" sheetId="5" r:id="rId5"/>
  </sheets>
  <externalReferences>
    <externalReference r:id="rId6"/>
  </externalReferences>
  <calcPr calcId="124519" concurrentCalc="0"/>
</workbook>
</file>

<file path=xl/calcChain.xml><?xml version="1.0" encoding="utf-8"?>
<calcChain xmlns="http://schemas.openxmlformats.org/spreadsheetml/2006/main">
  <c r="I1115" i="1"/>
  <c r="I1114"/>
  <c r="D44" i="4"/>
  <c r="D43"/>
  <c r="H12" i="1"/>
  <c r="H26"/>
  <c r="I26"/>
  <c r="I1113"/>
  <c r="H34"/>
  <c r="D10" i="4"/>
  <c r="D14"/>
  <c r="D42"/>
  <c r="C33" i="5" l="1"/>
  <c r="C25"/>
  <c r="C17"/>
  <c r="C35"/>
  <c r="D33"/>
  <c r="D25"/>
  <c r="D17"/>
  <c r="D35"/>
  <c r="D32"/>
  <c r="D31"/>
  <c r="D30"/>
  <c r="D29"/>
  <c r="D28"/>
  <c r="D24"/>
  <c r="D23"/>
  <c r="D21"/>
  <c r="D20"/>
  <c r="D16"/>
  <c r="D15"/>
  <c r="D13"/>
  <c r="D12"/>
  <c r="H13" i="1"/>
  <c r="H14"/>
  <c r="H15"/>
  <c r="H16"/>
  <c r="H17"/>
  <c r="H18"/>
  <c r="H19"/>
  <c r="H20"/>
  <c r="H21"/>
  <c r="H22"/>
  <c r="H23"/>
  <c r="H24"/>
  <c r="H28"/>
  <c r="H29"/>
  <c r="H30"/>
  <c r="H31"/>
  <c r="H33"/>
  <c r="H38"/>
  <c r="H39"/>
  <c r="H40"/>
  <c r="H41"/>
  <c r="H42"/>
  <c r="H43"/>
  <c r="H44"/>
  <c r="H46"/>
  <c r="H48"/>
  <c r="H49"/>
  <c r="H50"/>
  <c r="H51"/>
  <c r="H52"/>
  <c r="H53"/>
  <c r="H54"/>
  <c r="H56"/>
  <c r="H57"/>
  <c r="H62"/>
  <c r="H63"/>
  <c r="H65"/>
  <c r="H66"/>
  <c r="H68"/>
  <c r="H69"/>
  <c r="H71"/>
  <c r="H72"/>
  <c r="H74"/>
  <c r="H1107"/>
  <c r="H79"/>
  <c r="H80"/>
  <c r="H82"/>
  <c r="H83"/>
  <c r="H85"/>
  <c r="H86"/>
  <c r="H88"/>
  <c r="H89"/>
  <c r="H91"/>
  <c r="H92"/>
  <c r="H94"/>
  <c r="H95"/>
  <c r="H97"/>
  <c r="H98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3"/>
  <c r="H125"/>
  <c r="H126"/>
  <c r="H127"/>
  <c r="H128"/>
  <c r="H129"/>
  <c r="H130"/>
  <c r="H131"/>
  <c r="H132"/>
  <c r="H133"/>
  <c r="H134"/>
  <c r="H135"/>
  <c r="H136"/>
  <c r="H138"/>
  <c r="H140"/>
  <c r="H141"/>
  <c r="H142"/>
  <c r="H143"/>
  <c r="H144"/>
  <c r="H145"/>
  <c r="H146"/>
  <c r="H148"/>
  <c r="H149"/>
  <c r="H154"/>
  <c r="H155"/>
  <c r="H156"/>
  <c r="H157"/>
  <c r="H159"/>
  <c r="H160"/>
  <c r="H161"/>
  <c r="H162"/>
  <c r="H164"/>
  <c r="H165"/>
  <c r="H166"/>
  <c r="H167"/>
  <c r="H169"/>
  <c r="H170"/>
  <c r="H171"/>
  <c r="H172"/>
  <c r="H174"/>
  <c r="H175"/>
  <c r="H176"/>
  <c r="H177"/>
  <c r="H179"/>
  <c r="H180"/>
  <c r="H181"/>
  <c r="H182"/>
  <c r="H184"/>
  <c r="H185"/>
  <c r="H186"/>
  <c r="H187"/>
  <c r="H189"/>
  <c r="H190"/>
  <c r="H191"/>
  <c r="H192"/>
  <c r="H194"/>
  <c r="H195"/>
  <c r="H197"/>
  <c r="H198"/>
  <c r="H199"/>
  <c r="H202"/>
  <c r="H203"/>
  <c r="H204"/>
  <c r="H205"/>
  <c r="H207"/>
  <c r="H208"/>
  <c r="H209"/>
  <c r="H210"/>
  <c r="H212"/>
  <c r="H213"/>
  <c r="H215"/>
  <c r="H216"/>
  <c r="H217"/>
  <c r="H219"/>
  <c r="H220"/>
  <c r="H221"/>
  <c r="H222"/>
  <c r="H224"/>
  <c r="H225"/>
  <c r="H226"/>
  <c r="H228"/>
  <c r="H229"/>
  <c r="H230"/>
  <c r="H232"/>
  <c r="H233"/>
  <c r="H235"/>
  <c r="H236"/>
  <c r="H237"/>
  <c r="H238"/>
  <c r="H239"/>
  <c r="H242"/>
  <c r="H243"/>
  <c r="H244"/>
  <c r="H245"/>
  <c r="H247"/>
  <c r="H248"/>
  <c r="H250"/>
  <c r="H251"/>
  <c r="H256"/>
  <c r="H259"/>
  <c r="H260"/>
  <c r="H261"/>
  <c r="H262"/>
  <c r="H264"/>
  <c r="H265"/>
  <c r="H266"/>
  <c r="H267"/>
  <c r="H269"/>
  <c r="H270"/>
  <c r="H271"/>
  <c r="H272"/>
  <c r="H274"/>
  <c r="H275"/>
  <c r="H277"/>
  <c r="H278"/>
  <c r="H280"/>
  <c r="H281"/>
  <c r="H282"/>
  <c r="H283"/>
  <c r="H284"/>
  <c r="H286"/>
  <c r="H287"/>
  <c r="H288"/>
  <c r="H289"/>
  <c r="H290"/>
  <c r="H292"/>
  <c r="H293"/>
  <c r="H294"/>
  <c r="H295"/>
  <c r="H297"/>
  <c r="H298"/>
  <c r="H299"/>
  <c r="H300"/>
  <c r="H302"/>
  <c r="H303"/>
  <c r="H304"/>
  <c r="H305"/>
  <c r="H307"/>
  <c r="H308"/>
  <c r="H309"/>
  <c r="H310"/>
  <c r="H312"/>
  <c r="H313"/>
  <c r="H314"/>
  <c r="H315"/>
  <c r="H317"/>
  <c r="H318"/>
  <c r="H319"/>
  <c r="H320"/>
  <c r="H322"/>
  <c r="H323"/>
  <c r="H324"/>
  <c r="H325"/>
  <c r="H327"/>
  <c r="H328"/>
  <c r="H329"/>
  <c r="H330"/>
  <c r="H332"/>
  <c r="H333"/>
  <c r="H334"/>
  <c r="H335"/>
  <c r="H336"/>
  <c r="H339"/>
  <c r="H340"/>
  <c r="H341"/>
  <c r="H342"/>
  <c r="H344"/>
  <c r="H345"/>
  <c r="H346"/>
  <c r="H347"/>
  <c r="H349"/>
  <c r="H350"/>
  <c r="H351"/>
  <c r="H352"/>
  <c r="H353"/>
  <c r="H356"/>
  <c r="H357"/>
  <c r="H358"/>
  <c r="H359"/>
  <c r="H361"/>
  <c r="H362"/>
  <c r="H363"/>
  <c r="H364"/>
  <c r="H366"/>
  <c r="H367"/>
  <c r="H368"/>
  <c r="H369"/>
  <c r="H371"/>
  <c r="H372"/>
  <c r="H373"/>
  <c r="H374"/>
  <c r="H376"/>
  <c r="H377"/>
  <c r="H378"/>
  <c r="H379"/>
  <c r="H381"/>
  <c r="H382"/>
  <c r="H383"/>
  <c r="H384"/>
  <c r="H386"/>
  <c r="H387"/>
  <c r="H388"/>
  <c r="H389"/>
  <c r="H391"/>
  <c r="H392"/>
  <c r="H393"/>
  <c r="H394"/>
  <c r="H396"/>
  <c r="H397"/>
  <c r="H398"/>
  <c r="H399"/>
  <c r="H401"/>
  <c r="H402"/>
  <c r="H403"/>
  <c r="H404"/>
  <c r="H406"/>
  <c r="H407"/>
  <c r="H408"/>
  <c r="H409"/>
  <c r="H411"/>
  <c r="H412"/>
  <c r="H413"/>
  <c r="H414"/>
  <c r="H415"/>
  <c r="H418"/>
  <c r="H419"/>
  <c r="H420"/>
  <c r="H421"/>
  <c r="H423"/>
  <c r="H424"/>
  <c r="H425"/>
  <c r="H426"/>
  <c r="H428"/>
  <c r="H429"/>
  <c r="H430"/>
  <c r="H431"/>
  <c r="H433"/>
  <c r="H434"/>
  <c r="H435"/>
  <c r="H436"/>
  <c r="H438"/>
  <c r="H439"/>
  <c r="H440"/>
  <c r="H441"/>
  <c r="H443"/>
  <c r="H444"/>
  <c r="H445"/>
  <c r="H447"/>
  <c r="H448"/>
  <c r="H449"/>
  <c r="H450"/>
  <c r="H451"/>
  <c r="H454"/>
  <c r="H455"/>
  <c r="H456"/>
  <c r="H457"/>
  <c r="H459"/>
  <c r="H460"/>
  <c r="H461"/>
  <c r="H462"/>
  <c r="H464"/>
  <c r="H465"/>
  <c r="H466"/>
  <c r="H467"/>
  <c r="H469"/>
  <c r="H470"/>
  <c r="H471"/>
  <c r="H473"/>
  <c r="H474"/>
  <c r="H476"/>
  <c r="H477"/>
  <c r="H478"/>
  <c r="H481"/>
  <c r="H482"/>
  <c r="H483"/>
  <c r="H484"/>
  <c r="H486"/>
  <c r="H487"/>
  <c r="H488"/>
  <c r="H489"/>
  <c r="H491"/>
  <c r="H492"/>
  <c r="H493"/>
  <c r="H494"/>
  <c r="H496"/>
  <c r="H497"/>
  <c r="H498"/>
  <c r="H499"/>
  <c r="H501"/>
  <c r="H502"/>
  <c r="H503"/>
  <c r="H504"/>
  <c r="H506"/>
  <c r="H507"/>
  <c r="H508"/>
  <c r="H509"/>
  <c r="H510"/>
  <c r="H513"/>
  <c r="H514"/>
  <c r="H516"/>
  <c r="H517"/>
  <c r="H519"/>
  <c r="H520"/>
  <c r="H522"/>
  <c r="H523"/>
  <c r="H525"/>
  <c r="H526"/>
  <c r="H528"/>
  <c r="H529"/>
  <c r="H531"/>
  <c r="H532"/>
  <c r="H533"/>
  <c r="H536"/>
  <c r="H537"/>
  <c r="H539"/>
  <c r="H540"/>
  <c r="H541"/>
  <c r="H543"/>
  <c r="H544"/>
  <c r="H546"/>
  <c r="H547"/>
  <c r="H549"/>
  <c r="H550"/>
  <c r="H552"/>
  <c r="H553"/>
  <c r="H555"/>
  <c r="H556"/>
  <c r="H558"/>
  <c r="H559"/>
  <c r="H561"/>
  <c r="H562"/>
  <c r="H563"/>
  <c r="H564"/>
  <c r="H568"/>
  <c r="H569"/>
  <c r="H570"/>
  <c r="H571"/>
  <c r="G572"/>
  <c r="H572"/>
  <c r="H574"/>
  <c r="H590"/>
  <c r="H591"/>
  <c r="H592"/>
  <c r="H593"/>
  <c r="H594"/>
  <c r="H595"/>
  <c r="H596"/>
  <c r="H597"/>
  <c r="H598"/>
  <c r="G599"/>
  <c r="H599"/>
  <c r="H601"/>
  <c r="H576"/>
  <c r="H577"/>
  <c r="G578"/>
  <c r="H578"/>
  <c r="H580"/>
  <c r="H582"/>
  <c r="H583"/>
  <c r="H584"/>
  <c r="H585"/>
  <c r="G586"/>
  <c r="H586"/>
  <c r="H588"/>
  <c r="H603"/>
  <c r="H604"/>
  <c r="H605"/>
  <c r="H606"/>
  <c r="H608"/>
  <c r="H609"/>
  <c r="H613"/>
  <c r="H614"/>
  <c r="H615"/>
  <c r="H616"/>
  <c r="H617"/>
  <c r="H618"/>
  <c r="H619"/>
  <c r="H620"/>
  <c r="H621"/>
  <c r="H623"/>
  <c r="H625"/>
  <c r="H626"/>
  <c r="H627"/>
  <c r="H628"/>
  <c r="H629"/>
  <c r="H630"/>
  <c r="H631"/>
  <c r="H632"/>
  <c r="H634"/>
  <c r="H636"/>
  <c r="H637"/>
  <c r="H638"/>
  <c r="H639"/>
  <c r="H640"/>
  <c r="H641"/>
  <c r="H642"/>
  <c r="H643"/>
  <c r="H644"/>
  <c r="H645"/>
  <c r="H647"/>
  <c r="H649"/>
  <c r="H650"/>
  <c r="H651"/>
  <c r="H652"/>
  <c r="H653"/>
  <c r="H654"/>
  <c r="H655"/>
  <c r="H656"/>
  <c r="H657"/>
  <c r="H658"/>
  <c r="H659"/>
  <c r="H661"/>
  <c r="H663"/>
  <c r="H664"/>
  <c r="H665"/>
  <c r="H666"/>
  <c r="H667"/>
  <c r="H669"/>
  <c r="H670"/>
  <c r="H674"/>
  <c r="H675"/>
  <c r="H676"/>
  <c r="H677"/>
  <c r="H678"/>
  <c r="H679"/>
  <c r="H680"/>
  <c r="H681"/>
  <c r="H683"/>
  <c r="H685"/>
  <c r="H686"/>
  <c r="H687"/>
  <c r="H688"/>
  <c r="H689"/>
  <c r="H690"/>
  <c r="H692"/>
  <c r="H693"/>
  <c r="H698"/>
  <c r="H699"/>
  <c r="H700"/>
  <c r="H701"/>
  <c r="H702"/>
  <c r="H704"/>
  <c r="H705"/>
  <c r="H706"/>
  <c r="H707"/>
  <c r="H708"/>
  <c r="H710"/>
  <c r="H711"/>
  <c r="H712"/>
  <c r="H713"/>
  <c r="H714"/>
  <c r="H716"/>
  <c r="H717"/>
  <c r="H718"/>
  <c r="H719"/>
  <c r="H720"/>
  <c r="H722"/>
  <c r="H723"/>
  <c r="H724"/>
  <c r="H725"/>
  <c r="H726"/>
  <c r="H728"/>
  <c r="H729"/>
  <c r="H730"/>
  <c r="H731"/>
  <c r="H732"/>
  <c r="H734"/>
  <c r="H735"/>
  <c r="H736"/>
  <c r="H737"/>
  <c r="H738"/>
  <c r="H740"/>
  <c r="H741"/>
  <c r="H742"/>
  <c r="H743"/>
  <c r="H744"/>
  <c r="H746"/>
  <c r="H747"/>
  <c r="H748"/>
  <c r="H749"/>
  <c r="H750"/>
  <c r="H752"/>
  <c r="H753"/>
  <c r="H754"/>
  <c r="H755"/>
  <c r="H756"/>
  <c r="H758"/>
  <c r="H759"/>
  <c r="H760"/>
  <c r="H761"/>
  <c r="H762"/>
  <c r="H764"/>
  <c r="H765"/>
  <c r="H766"/>
  <c r="H767"/>
  <c r="H768"/>
  <c r="H770"/>
  <c r="H771"/>
  <c r="H772"/>
  <c r="H773"/>
  <c r="H774"/>
  <c r="H776"/>
  <c r="H777"/>
  <c r="H778"/>
  <c r="H779"/>
  <c r="H780"/>
  <c r="H782"/>
  <c r="H783"/>
  <c r="H784"/>
  <c r="H785"/>
  <c r="H786"/>
  <c r="H787"/>
  <c r="H789"/>
  <c r="H790"/>
  <c r="H791"/>
  <c r="H792"/>
  <c r="H793"/>
  <c r="H794"/>
  <c r="H795"/>
  <c r="H796"/>
  <c r="H797"/>
  <c r="H798"/>
  <c r="H799"/>
  <c r="H801"/>
  <c r="H803"/>
  <c r="H804"/>
  <c r="H805"/>
  <c r="H806"/>
  <c r="H807"/>
  <c r="H808"/>
  <c r="H810"/>
  <c r="H811"/>
  <c r="H815"/>
  <c r="H816"/>
  <c r="H817"/>
  <c r="H818"/>
  <c r="H819"/>
  <c r="H820"/>
  <c r="H822"/>
  <c r="H824"/>
  <c r="H825"/>
  <c r="H826"/>
  <c r="H827"/>
  <c r="H828"/>
  <c r="H829"/>
  <c r="H830"/>
  <c r="H831"/>
  <c r="H832"/>
  <c r="H833"/>
  <c r="H834"/>
  <c r="H836"/>
  <c r="H837"/>
  <c r="H841"/>
  <c r="H842"/>
  <c r="H843"/>
  <c r="H844"/>
  <c r="H845"/>
  <c r="H846"/>
  <c r="H847"/>
  <c r="H848"/>
  <c r="H849"/>
  <c r="H850"/>
  <c r="H851"/>
  <c r="H852"/>
  <c r="H853"/>
  <c r="H854"/>
  <c r="H855"/>
  <c r="H857"/>
  <c r="H859"/>
  <c r="H860"/>
  <c r="H861"/>
  <c r="H862"/>
  <c r="H863"/>
  <c r="H864"/>
  <c r="H865"/>
  <c r="H866"/>
  <c r="H867"/>
  <c r="H868"/>
  <c r="H869"/>
  <c r="H870"/>
  <c r="H871"/>
  <c r="H872"/>
  <c r="H873"/>
  <c r="H874"/>
  <c r="H876"/>
  <c r="H878"/>
  <c r="H879"/>
  <c r="H881"/>
  <c r="H882"/>
  <c r="H884"/>
  <c r="H1108"/>
  <c r="H888"/>
  <c r="H889"/>
  <c r="H890"/>
  <c r="H892"/>
  <c r="H894"/>
  <c r="H896"/>
  <c r="H898"/>
  <c r="H900"/>
  <c r="H902"/>
  <c r="H903"/>
  <c r="H904"/>
  <c r="H906"/>
  <c r="H908"/>
  <c r="H909"/>
  <c r="H910"/>
  <c r="H912"/>
  <c r="H913"/>
  <c r="H917"/>
  <c r="H918"/>
  <c r="H919"/>
  <c r="H920"/>
  <c r="H921"/>
  <c r="H922"/>
  <c r="H923"/>
  <c r="H925"/>
  <c r="H927"/>
  <c r="H928"/>
  <c r="H930"/>
  <c r="H932"/>
  <c r="H934"/>
  <c r="H936"/>
  <c r="H937"/>
  <c r="H938"/>
  <c r="H939"/>
  <c r="H941"/>
  <c r="H942"/>
  <c r="H946"/>
  <c r="H947"/>
  <c r="H948"/>
  <c r="H949"/>
  <c r="H950"/>
  <c r="H952"/>
  <c r="H954"/>
  <c r="H955"/>
  <c r="H957"/>
  <c r="H959"/>
  <c r="H961"/>
  <c r="H963"/>
  <c r="H964"/>
  <c r="H965"/>
  <c r="H967"/>
  <c r="H968"/>
  <c r="H972"/>
  <c r="H973"/>
  <c r="H975"/>
  <c r="H977"/>
  <c r="H978"/>
  <c r="H980"/>
  <c r="H982"/>
  <c r="H983"/>
  <c r="H985"/>
  <c r="H987"/>
  <c r="H988"/>
  <c r="H989"/>
  <c r="H990"/>
  <c r="H991"/>
  <c r="H992"/>
  <c r="H994"/>
  <c r="H995"/>
  <c r="H999"/>
  <c r="H1000"/>
  <c r="H1002"/>
  <c r="H1004"/>
  <c r="H1005"/>
  <c r="H1006"/>
  <c r="H1007"/>
  <c r="H1008"/>
  <c r="H1010"/>
  <c r="H1012"/>
  <c r="H1013"/>
  <c r="H1014"/>
  <c r="H1015"/>
  <c r="H1016"/>
  <c r="H1017"/>
  <c r="H1018"/>
  <c r="H1019"/>
  <c r="H1020"/>
  <c r="H1021"/>
  <c r="H1022"/>
  <c r="H1023"/>
  <c r="H1024"/>
  <c r="H1026"/>
  <c r="H1028"/>
  <c r="H1029"/>
  <c r="H1031"/>
  <c r="H1033"/>
  <c r="H1034"/>
  <c r="H1036"/>
  <c r="H1038"/>
  <c r="H1039"/>
  <c r="H1040"/>
  <c r="H1041"/>
  <c r="H1042"/>
  <c r="H1043"/>
  <c r="H1044"/>
  <c r="H1046"/>
  <c r="H1047"/>
  <c r="H1049"/>
  <c r="H1109"/>
  <c r="H1053"/>
  <c r="H1054"/>
  <c r="H1055"/>
  <c r="H1056"/>
  <c r="H1057"/>
  <c r="H1058"/>
  <c r="H1060"/>
  <c r="H1061"/>
  <c r="H1065"/>
  <c r="H1066"/>
  <c r="H1067"/>
  <c r="H1069"/>
  <c r="H1071"/>
  <c r="H1072"/>
  <c r="H1073"/>
  <c r="H1075"/>
  <c r="H1076"/>
  <c r="H1080"/>
  <c r="H1082"/>
  <c r="H1084"/>
  <c r="H1085"/>
  <c r="H1086"/>
  <c r="H1087"/>
  <c r="H1088"/>
  <c r="H1089"/>
  <c r="H1090"/>
  <c r="H1091"/>
  <c r="H1093"/>
  <c r="H1095"/>
  <c r="H1096"/>
  <c r="H1097"/>
  <c r="H1098"/>
  <c r="H1100"/>
  <c r="H1101"/>
  <c r="H1103"/>
  <c r="H1110"/>
  <c r="H1113"/>
  <c r="I71"/>
  <c r="I100"/>
  <c r="I33"/>
  <c r="I46"/>
  <c r="I56"/>
  <c r="I123"/>
  <c r="I138"/>
  <c r="I148"/>
  <c r="I199"/>
  <c r="I239"/>
  <c r="I284"/>
  <c r="I336"/>
  <c r="I353"/>
  <c r="I415"/>
  <c r="I451"/>
  <c r="I478"/>
  <c r="I510"/>
  <c r="I533"/>
  <c r="I563"/>
  <c r="I574"/>
  <c r="I580"/>
  <c r="I588"/>
  <c r="I601"/>
  <c r="I608"/>
  <c r="I623"/>
  <c r="I634"/>
  <c r="I647"/>
  <c r="I661"/>
  <c r="I669"/>
  <c r="I683"/>
  <c r="I692"/>
  <c r="I787"/>
  <c r="I801"/>
  <c r="I810"/>
  <c r="I822"/>
  <c r="I836"/>
  <c r="I857"/>
  <c r="I876"/>
  <c r="I881"/>
  <c r="I892"/>
  <c r="I896"/>
  <c r="I900"/>
  <c r="I906"/>
  <c r="I912"/>
  <c r="I925"/>
  <c r="I930"/>
  <c r="I934"/>
  <c r="I941"/>
  <c r="I952"/>
  <c r="I957"/>
  <c r="I961"/>
  <c r="I967"/>
  <c r="I975"/>
  <c r="I980"/>
  <c r="I985"/>
  <c r="I994"/>
  <c r="I1002"/>
  <c r="I1010"/>
  <c r="I1026"/>
  <c r="I1031"/>
  <c r="I1036"/>
  <c r="I1046"/>
  <c r="I1060"/>
  <c r="I1069"/>
  <c r="I1075"/>
  <c r="I1082"/>
  <c r="I1093"/>
  <c r="I1100"/>
  <c r="I1117"/>
  <c r="H255"/>
  <c r="H254"/>
  <c r="H257"/>
  <c r="B33" i="4"/>
  <c r="B25"/>
  <c r="D22"/>
  <c r="D11"/>
  <c r="D29"/>
  <c r="D18"/>
  <c r="D16"/>
  <c r="D28"/>
  <c r="D19"/>
  <c r="D27"/>
  <c r="D36"/>
  <c r="D35"/>
  <c r="D23"/>
  <c r="D30"/>
  <c r="D12"/>
  <c r="D20"/>
  <c r="D37"/>
  <c r="D39"/>
  <c r="D21"/>
  <c r="D17"/>
  <c r="D25"/>
  <c r="D31"/>
  <c r="D33"/>
  <c r="D46"/>
</calcChain>
</file>

<file path=xl/sharedStrings.xml><?xml version="1.0" encoding="utf-8"?>
<sst xmlns="http://schemas.openxmlformats.org/spreadsheetml/2006/main" count="1731" uniqueCount="715">
  <si>
    <t>CTA.</t>
  </si>
  <si>
    <t>DESCRIPCIÓN</t>
  </si>
  <si>
    <t>UNIDAD</t>
  </si>
  <si>
    <t>X</t>
  </si>
  <si>
    <t xml:space="preserve">IMPORTE </t>
  </si>
  <si>
    <t>SUBTOTAL</t>
  </si>
  <si>
    <t>TOTAL</t>
  </si>
  <si>
    <t>01 00</t>
  </si>
  <si>
    <t>GUION Y MÚSICA</t>
  </si>
  <si>
    <t>01 01</t>
  </si>
  <si>
    <t>ESCRITURA DE GUION</t>
  </si>
  <si>
    <t>Guionista</t>
  </si>
  <si>
    <t>Argumento original</t>
  </si>
  <si>
    <t>Dialoguista</t>
  </si>
  <si>
    <t>Consultor de guion</t>
  </si>
  <si>
    <t>Registro guión CENDA</t>
  </si>
  <si>
    <t>Opción de compra de historia original</t>
  </si>
  <si>
    <t>Pago de derechos de obra pre existente</t>
  </si>
  <si>
    <t>Gastos de alojamiento</t>
  </si>
  <si>
    <t>Dietas</t>
  </si>
  <si>
    <t>Viajes aéreos</t>
  </si>
  <si>
    <t>Gastos de transporte</t>
  </si>
  <si>
    <t>Compra de material investigativo</t>
  </si>
  <si>
    <t>Gastos varios de producción</t>
  </si>
  <si>
    <t>SUB-TOTAL ESCRITURA DE GUION</t>
  </si>
  <si>
    <t>01 02</t>
  </si>
  <si>
    <t>MÚSICA</t>
  </si>
  <si>
    <t xml:space="preserve">Compositor música de fondo                                                                                                                                                                               </t>
  </si>
  <si>
    <t xml:space="preserve">Arreglista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</si>
  <si>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 músicas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</si>
  <si>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autores canciones                                                                                                                                                                                                   </t>
  </si>
  <si>
    <t>Músicos intérpretes</t>
  </si>
  <si>
    <t>SUB-TOTAL MÚSICA</t>
  </si>
  <si>
    <t xml:space="preserve">01 00 </t>
  </si>
  <si>
    <t>Total GUIÓN Y MÚSICA</t>
  </si>
  <si>
    <t>02 00</t>
  </si>
  <si>
    <t>PRODUCCIÓN Y DIRECCIÓN</t>
  </si>
  <si>
    <t>02 01</t>
  </si>
  <si>
    <t>PRODUCTOR</t>
  </si>
  <si>
    <t>Productor (a) (Honorarios)</t>
  </si>
  <si>
    <t>Pre-producción</t>
  </si>
  <si>
    <t>Rodaje</t>
  </si>
  <si>
    <t>Post-producción</t>
  </si>
  <si>
    <t>Alojamiento</t>
  </si>
  <si>
    <t>Gastos de representación</t>
  </si>
  <si>
    <t>SUB-TOTAL PRODUCCIÓN</t>
  </si>
  <si>
    <t>02 02</t>
  </si>
  <si>
    <t>DIRECCIÓN</t>
  </si>
  <si>
    <t>Director (a) (Honorarios)</t>
  </si>
  <si>
    <t>SUB-TOTAL DIRECCIÓN</t>
  </si>
  <si>
    <t>Total PRODUCCIÓN Y GUION</t>
  </si>
  <si>
    <t>03 00</t>
  </si>
  <si>
    <t>PROTAGONISTAS</t>
  </si>
  <si>
    <t>03 01</t>
  </si>
  <si>
    <t>ELENCO PRINCIPAL</t>
  </si>
  <si>
    <t>NOMBRE DEL ACTOR/ACTRIZ (PERSONAJE)</t>
  </si>
  <si>
    <t>Ensayos</t>
  </si>
  <si>
    <t>Llamados</t>
  </si>
  <si>
    <t>SUB-TOTAL PROTAGONISTAS</t>
  </si>
  <si>
    <t>Total PROTAGONISTAS</t>
  </si>
  <si>
    <t>Total PERSONAL ARTÍSTICO</t>
  </si>
  <si>
    <t>04 00</t>
  </si>
  <si>
    <t>ELENCO SECUNDARIO, FIGURANTES Y EXTRAS</t>
  </si>
  <si>
    <t>04 01</t>
  </si>
  <si>
    <t>SECUNDARIOS</t>
  </si>
  <si>
    <t>SUB-TOTAL ELENCO SECUNDARIO</t>
  </si>
  <si>
    <t>04 02</t>
  </si>
  <si>
    <t>FIGURANTES</t>
  </si>
  <si>
    <t>SUB-TOTAL FIGURACIÓN</t>
  </si>
  <si>
    <t>04 03</t>
  </si>
  <si>
    <t>EXTRAS</t>
  </si>
  <si>
    <t>SUB-TOTAL EXTRAS</t>
  </si>
  <si>
    <t>04 04</t>
  </si>
  <si>
    <t>ESPECIALISTAS</t>
  </si>
  <si>
    <t>Dobles de acción</t>
  </si>
  <si>
    <t>Standings</t>
  </si>
  <si>
    <t>Bailarines</t>
  </si>
  <si>
    <t>Cuerpo de baile</t>
  </si>
  <si>
    <t>Cantantes</t>
  </si>
  <si>
    <t>Jinetes</t>
  </si>
  <si>
    <t>Otros</t>
  </si>
  <si>
    <t>SUB-TOTAL ESPECIALISTAS</t>
  </si>
  <si>
    <t>Total ELENCO SECUNDARIO Y EXTRAS</t>
  </si>
  <si>
    <t>05 00</t>
  </si>
  <si>
    <t>EQUIPO TÉCNICO</t>
  </si>
  <si>
    <t>05 01</t>
  </si>
  <si>
    <t>PERSONAL DE PRODUCCIÓN</t>
  </si>
  <si>
    <t>Productor Ejecutivo</t>
  </si>
  <si>
    <t>Prep</t>
  </si>
  <si>
    <t>Entrega</t>
  </si>
  <si>
    <t>Asistente del productor ejecutivo</t>
  </si>
  <si>
    <t>Director de Producción</t>
  </si>
  <si>
    <t>Asistente del Director de Producción</t>
  </si>
  <si>
    <t>Coordinador de producción</t>
  </si>
  <si>
    <t>Productor de campo</t>
  </si>
  <si>
    <t>Asistente de producción</t>
  </si>
  <si>
    <t>Runner (Asistente de producción en set # 1)</t>
  </si>
  <si>
    <t>Runner (Asistente de producción en set # 2)</t>
  </si>
  <si>
    <t>SUB-TOTAL PERSONAL DE PRODUCCIÓN</t>
  </si>
  <si>
    <t>05 02</t>
  </si>
  <si>
    <t>PERSONAL DE DIRECCIÓN</t>
  </si>
  <si>
    <t>Director Asistente</t>
  </si>
  <si>
    <t>Segundo asistente de dirección</t>
  </si>
  <si>
    <t>Tercer asistente de dirección</t>
  </si>
  <si>
    <t>Continuista</t>
  </si>
  <si>
    <t>Director de Casting</t>
  </si>
  <si>
    <t>Asistente de casting</t>
  </si>
  <si>
    <t>Preparador de actores</t>
  </si>
  <si>
    <t>Asesor técnico</t>
  </si>
  <si>
    <t>Asistente personal del director</t>
  </si>
  <si>
    <t>SUB-TOTAL PERSONAL DE DIRECCIÓN</t>
  </si>
  <si>
    <t>05 03</t>
  </si>
  <si>
    <t>PERSONAL DEL EQUIPO DE FOTOGRAFÍA</t>
  </si>
  <si>
    <t>Director de fotografía</t>
  </si>
  <si>
    <t>Operador de cámara</t>
  </si>
  <si>
    <t>Foquista</t>
  </si>
  <si>
    <t>Primer asistente de cámara</t>
  </si>
  <si>
    <t>Segundo asistente de cámara</t>
  </si>
  <si>
    <t>DIT / Data manager / Logger</t>
  </si>
  <si>
    <t>Custodio de cámara</t>
  </si>
  <si>
    <t>Operador de cámara 2da. Unidad</t>
  </si>
  <si>
    <t>Foquista 2da. Unidad</t>
  </si>
  <si>
    <t>Asistente de cámara 2da. Unidad</t>
  </si>
  <si>
    <t>SUB-TOTAL EQUIPO DE FOTOGRAFÍA</t>
  </si>
  <si>
    <t>05 04</t>
  </si>
  <si>
    <t>PERSONAL DEL EQUIPO DE ILUMINACIÓN</t>
  </si>
  <si>
    <t>Jefe de Iluminación (Gaffer)</t>
  </si>
  <si>
    <t>Eléctrico</t>
  </si>
  <si>
    <t>Ayudante de Iluminación # 1</t>
  </si>
  <si>
    <t>Ayudante de Iluminación # 2</t>
  </si>
  <si>
    <t>Ayudante de Iluminación # 3</t>
  </si>
  <si>
    <t>Jefe de Montaje</t>
  </si>
  <si>
    <t>Dolly Man</t>
  </si>
  <si>
    <t>Montadores # 1</t>
  </si>
  <si>
    <t>Montadores # 2</t>
  </si>
  <si>
    <t>Ayudantes</t>
  </si>
  <si>
    <t>SUB-TOTAL EQUIPO DE ILUMINACIÓN</t>
  </si>
  <si>
    <t>05 05</t>
  </si>
  <si>
    <t>PERSONAL DEL EQUIPO DE SONIDO</t>
  </si>
  <si>
    <t>Sonidista de rodaje</t>
  </si>
  <si>
    <t>Microfonista (Boom Man)</t>
  </si>
  <si>
    <t>Ayudante de sonido (Cable Man)</t>
  </si>
  <si>
    <t>SUB-TOTAL PERSONAL DE SONIDO</t>
  </si>
  <si>
    <t>05 06</t>
  </si>
  <si>
    <t>PERSONAL DEL EQUIPO DE DIRECCIÓN DE ARTE</t>
  </si>
  <si>
    <t>Director de arte</t>
  </si>
  <si>
    <t>Escenógrafo</t>
  </si>
  <si>
    <t>Utilero</t>
  </si>
  <si>
    <t>Productor de arte</t>
  </si>
  <si>
    <t>Ayudante de Escenografía # 1</t>
  </si>
  <si>
    <t>Ayudante de Escenografía # 2</t>
  </si>
  <si>
    <t>Jefe de Construcción</t>
  </si>
  <si>
    <t>Ayudante de construcción / Carpintero # 1</t>
  </si>
  <si>
    <t>Ayudante de construcción / Carpintero # 2</t>
  </si>
  <si>
    <t>Pintores</t>
  </si>
  <si>
    <t>Tapiceros</t>
  </si>
  <si>
    <t>SUB-TOTAL PERSONAL DE DIRECCIÓN DE ARTE</t>
  </si>
  <si>
    <t>05 07</t>
  </si>
  <si>
    <t>PERSONAL DEL EQUIPO DE VESTUARIO</t>
  </si>
  <si>
    <t>Diseñador de vestuario</t>
  </si>
  <si>
    <t>Vestuarista</t>
  </si>
  <si>
    <t>Jefe de Sastrería</t>
  </si>
  <si>
    <t>Ayudante de vestuario # 1</t>
  </si>
  <si>
    <t>Ayudante de vestuario # 2</t>
  </si>
  <si>
    <t>Costurera</t>
  </si>
  <si>
    <t>Planchadora</t>
  </si>
  <si>
    <t>SUB-TOTAL PERSONAL DE VESTUARIO</t>
  </si>
  <si>
    <t>05 08</t>
  </si>
  <si>
    <t>PERSONAL DEL EQUIPO DE MAQUILLAJE Y PELUQUERÍA</t>
  </si>
  <si>
    <t>Jefe de Maquillaje</t>
  </si>
  <si>
    <t>Jefe de Peluquería</t>
  </si>
  <si>
    <t>Maquillaje de Efectos Especiales</t>
  </si>
  <si>
    <t>Prostéticos</t>
  </si>
  <si>
    <t>Maquillaje adicional</t>
  </si>
  <si>
    <t>Peluquería adicional</t>
  </si>
  <si>
    <t>SUB-TOTALMAQUILLAJE Y PELUQUERÍA</t>
  </si>
  <si>
    <t>05 09</t>
  </si>
  <si>
    <t>PERSONAL DEL EQUIPO DE EFECTOS ESPECIALES</t>
  </si>
  <si>
    <t>Jefe de Efectos Especiales</t>
  </si>
  <si>
    <t>Ayudante de Efectos Especiales # 1</t>
  </si>
  <si>
    <t>Ayudante de Efectos Especiales # 2</t>
  </si>
  <si>
    <t>Ayudante de Efectos Especiales # 3</t>
  </si>
  <si>
    <t>Armero</t>
  </si>
  <si>
    <t>Ayudante de Armeria</t>
  </si>
  <si>
    <t>SUB-TOTAL DEPTO. DE EFECTOS ESPECIALES</t>
  </si>
  <si>
    <t>05 10</t>
  </si>
  <si>
    <t>PERSONAL COMPLEMENTARIO</t>
  </si>
  <si>
    <t>Enfermero en el Set # 1</t>
  </si>
  <si>
    <t>Enfermero en el Set # 2</t>
  </si>
  <si>
    <t>Guardia de Seguridad # 1</t>
  </si>
  <si>
    <t>Guardia de Seguridad # 2</t>
  </si>
  <si>
    <t>Guardia de Seguridad # 3</t>
  </si>
  <si>
    <t>Consultor</t>
  </si>
  <si>
    <t>Responsable de animales</t>
  </si>
  <si>
    <t>SUB-TOTAL PERSONAL COMPLEMENTARIO</t>
  </si>
  <si>
    <t>05 11</t>
  </si>
  <si>
    <t>PERSONAL DE SEGUNDA UNIDAD</t>
  </si>
  <si>
    <t>Director de 2da. Unidad</t>
  </si>
  <si>
    <t>Productor de 2da. Unidad</t>
  </si>
  <si>
    <t>Asistente de Dirección de 2da. Unidad</t>
  </si>
  <si>
    <t>Continuista de de 2da. Unidad</t>
  </si>
  <si>
    <t>Grip de 2da. Unidad</t>
  </si>
  <si>
    <t>Ayudantes de producción de 2da. Unidad</t>
  </si>
  <si>
    <t>SUB-TOTAL SEGUNDA UNIDAD</t>
  </si>
  <si>
    <t>Total PERSONAL DE PRODUCCIÓN</t>
  </si>
  <si>
    <t>06 00</t>
  </si>
  <si>
    <t>ALQUILER DE EQUIPAMIENTO DE RODAJE</t>
  </si>
  <si>
    <t>06 01</t>
  </si>
  <si>
    <t>RENTA DE EQUIPO DE CÁMARA</t>
  </si>
  <si>
    <t>Alquiler de equipo de cámara con sus accesorios</t>
  </si>
  <si>
    <t>Maleta de lentes</t>
  </si>
  <si>
    <t xml:space="preserve">Juego de trípodes </t>
  </si>
  <si>
    <t>Seguros</t>
  </si>
  <si>
    <t>%</t>
  </si>
  <si>
    <t>SUB-TOTAL RENTA DE CÁMARA</t>
  </si>
  <si>
    <t>06 02</t>
  </si>
  <si>
    <t>RENTA DE EQUIPO DE SONIDO</t>
  </si>
  <si>
    <t>Alquiler de equipamiento de sonido digital</t>
  </si>
  <si>
    <t>SUB-TOTAL RENTA DE SONIDO</t>
  </si>
  <si>
    <t>06 03</t>
  </si>
  <si>
    <t>RENTA DE EQUIPO DE ILUMINACIÓN Y GRIP</t>
  </si>
  <si>
    <t>Alquiler de camión de iluminación</t>
  </si>
  <si>
    <t>Alquiler de camión de gripería</t>
  </si>
  <si>
    <t>Alquiler de Dolly carretilla</t>
  </si>
  <si>
    <t>Alquiler de Grua</t>
  </si>
  <si>
    <t>ÚNICO</t>
  </si>
  <si>
    <t>SUB-TOTAL RENTA DE EQUIPO DE ILUMINACIÓN</t>
  </si>
  <si>
    <t>06 04</t>
  </si>
  <si>
    <t>RENTA DE EQUIPAMIENTO ESPECIAL</t>
  </si>
  <si>
    <t>Car mount</t>
  </si>
  <si>
    <t>Steady Cam</t>
  </si>
  <si>
    <t>Drone</t>
  </si>
  <si>
    <t>Cámara submarina</t>
  </si>
  <si>
    <t>Grua</t>
  </si>
  <si>
    <t>Plataforma para vehículos</t>
  </si>
  <si>
    <t>Instalación eléctrica en locaciones</t>
  </si>
  <si>
    <t>Generador eléctrico</t>
  </si>
  <si>
    <t>Combustible</t>
  </si>
  <si>
    <t>SUB-TOTAL RENTA DE EQUIPAMIENTO ESPECIAL</t>
  </si>
  <si>
    <t>COMPRA DE MATERIAL CONSUMIBLE</t>
  </si>
  <si>
    <t>Consumibles del departamento de cámara</t>
  </si>
  <si>
    <t>Consumibles del departamento de sonido</t>
  </si>
  <si>
    <t>Consumibles del departamento de iluminación</t>
  </si>
  <si>
    <t>Consumibles de Producción/Dirección</t>
  </si>
  <si>
    <t>SUB-TOTAL CONSUMIBLES</t>
  </si>
  <si>
    <t>Total RENTA DE EQUIPAMIENTO DE FILMACIÓN</t>
  </si>
  <si>
    <t>07 00</t>
  </si>
  <si>
    <t>DIRECCIÓN DE ARTE, VESTUARIO Y MAQUILLAJE</t>
  </si>
  <si>
    <t>07 01</t>
  </si>
  <si>
    <t>LOCACIONES Y ESTUDIOS DE RODAJE</t>
  </si>
  <si>
    <t>Alquiler de Estudio de filmación 1</t>
  </si>
  <si>
    <t>Alquiler de Estudio de filmación 2</t>
  </si>
  <si>
    <t>Alquiler de Estudio de filmación 3</t>
  </si>
  <si>
    <t>Alquiler de locaciones 1</t>
  </si>
  <si>
    <t>Alquiler de locaciones 2</t>
  </si>
  <si>
    <t>Alquiler de locaciones 3</t>
  </si>
  <si>
    <t>Alquiler de locaciones 4</t>
  </si>
  <si>
    <t>Alquiler de locaciones 5</t>
  </si>
  <si>
    <t>Alquiler de locaciones 6</t>
  </si>
  <si>
    <t>SUB-TOTAL LOCACIONES Y ESTUDIOS DE RODAJE</t>
  </si>
  <si>
    <t>07 02</t>
  </si>
  <si>
    <t>DECORADOS Y ESCENARIOS</t>
  </si>
  <si>
    <t>Construcción y montaje de decorados en estudios</t>
  </si>
  <si>
    <t>Montaje de decorados en decorados reales</t>
  </si>
  <si>
    <t>Construcción en exteriores</t>
  </si>
  <si>
    <t>Insonorización de decorados</t>
  </si>
  <si>
    <t>Compra de madera</t>
  </si>
  <si>
    <t>Compra de otros materiales de arte</t>
  </si>
  <si>
    <t>Compra de herramientas</t>
  </si>
  <si>
    <t>Alquiler de herramientas</t>
  </si>
  <si>
    <t>SUB-TOTAL DECORADOS Y ESCENARIOS</t>
  </si>
  <si>
    <t>07 03</t>
  </si>
  <si>
    <t>AMBIENTACIÓN Y UTILERIA</t>
  </si>
  <si>
    <t>Ambientación de decorados</t>
  </si>
  <si>
    <t xml:space="preserve">Pintura de decorados </t>
  </si>
  <si>
    <t>Compra de mobiliario</t>
  </si>
  <si>
    <t>Alquiler de mobiliario</t>
  </si>
  <si>
    <t>Compra de utileria</t>
  </si>
  <si>
    <t>Alquiler de utileria</t>
  </si>
  <si>
    <t>Tapicería de muebles</t>
  </si>
  <si>
    <t>Cristalería</t>
  </si>
  <si>
    <t>Jardineria</t>
  </si>
  <si>
    <t>Comida en escena</t>
  </si>
  <si>
    <t>SUB-TOTAL DE AMBIENTACIÓN Y UTILERÍA</t>
  </si>
  <si>
    <t>07 04</t>
  </si>
  <si>
    <t>VEHÍCULOS EN ESCENA</t>
  </si>
  <si>
    <t>Alquiler de vehículo en escena # 1</t>
  </si>
  <si>
    <t>Alquiler de vehículo en escena # 2</t>
  </si>
  <si>
    <t>Alquiler de vehículo en escena # 3</t>
  </si>
  <si>
    <t>Alquiler de vehículo en escena # 4</t>
  </si>
  <si>
    <t>Alquiler de vehículo en escena # 5</t>
  </si>
  <si>
    <t>Alquiler de vehículo en escena # 6</t>
  </si>
  <si>
    <t>Alquiler de vehículo en escena # 7</t>
  </si>
  <si>
    <t>Alquiler de vehículo en escena # 8</t>
  </si>
  <si>
    <t>Pago de reparación de vehículos</t>
  </si>
  <si>
    <t>Estacionamientos de vehículos</t>
  </si>
  <si>
    <t>Lavado de vehículos</t>
  </si>
  <si>
    <t>SUB-TOTAL DE VEHÍCULOS EN ESCENA</t>
  </si>
  <si>
    <t>07 05</t>
  </si>
  <si>
    <t>ANIMALES</t>
  </si>
  <si>
    <t>Pago por animales</t>
  </si>
  <si>
    <t>Coches y carruajes</t>
  </si>
  <si>
    <t xml:space="preserve">Establos </t>
  </si>
  <si>
    <t>Comida para animales</t>
  </si>
  <si>
    <t>Total DIRECCIÓN DE ARTE</t>
  </si>
  <si>
    <t>08 00</t>
  </si>
  <si>
    <t>VESTUARIO Y MAQUILLAJE</t>
  </si>
  <si>
    <t>08 01</t>
  </si>
  <si>
    <t>VESTUARIO</t>
  </si>
  <si>
    <t>Confección de vestuario original</t>
  </si>
  <si>
    <t>Compra de vestuario</t>
  </si>
  <si>
    <t>Alquiler de vestuario</t>
  </si>
  <si>
    <t>Compra de accesorios para vestuario</t>
  </si>
  <si>
    <t>Alquiler de accesorios para vestuario</t>
  </si>
  <si>
    <t>Arreglos de vestuario</t>
  </si>
  <si>
    <t>Compra de cajas y perchas para vestuario</t>
  </si>
  <si>
    <t>Compra de materiales de vestuario</t>
  </si>
  <si>
    <t>SUB-TOTAL VESTUARIO</t>
  </si>
  <si>
    <t>08 02</t>
  </si>
  <si>
    <t>MAQUILLAJE Y PELUQUERÍA</t>
  </si>
  <si>
    <t>Corte y pintura de pelo de protagonistas</t>
  </si>
  <si>
    <t xml:space="preserve">Compra de insumos de maquillaje </t>
  </si>
  <si>
    <t>Compra de insumos de peluquería</t>
  </si>
  <si>
    <t>Confección de prostéticos</t>
  </si>
  <si>
    <t>Tatuajes provisionales</t>
  </si>
  <si>
    <t>Trensas y extensiones</t>
  </si>
  <si>
    <t>SUB-TOTAL MAQUILLAJE Y PELUQUERÍA</t>
  </si>
  <si>
    <t>Total VESTUARIO Y MAQUILLAJE</t>
  </si>
  <si>
    <t>09 00</t>
  </si>
  <si>
    <t>TRANSPORTE TERRESTRE Y VIAJES AÉREOS</t>
  </si>
  <si>
    <t>09 01</t>
  </si>
  <si>
    <t>VEHÍCULOS DE PRODUCCIÓN</t>
  </si>
  <si>
    <t>Vehículo ligero / Productor Ejecutivo</t>
  </si>
  <si>
    <t>Días</t>
  </si>
  <si>
    <t>Vehículo ligero / Director de Producción</t>
  </si>
  <si>
    <t>Camioneta de Producción (4X4)</t>
  </si>
  <si>
    <t>VAN CREW 18 pasajeros (Alquiler Incluye chofer)</t>
  </si>
  <si>
    <t>VAN cámara y sonido</t>
  </si>
  <si>
    <t>Camión de Arte</t>
  </si>
  <si>
    <t>Camión de Vestuario</t>
  </si>
  <si>
    <t>Camión de Producción</t>
  </si>
  <si>
    <t>Camión de Iluminación y Gripería</t>
  </si>
  <si>
    <t>Camión de Efectos Especiales</t>
  </si>
  <si>
    <t>Vehículo ligero / Casting</t>
  </si>
  <si>
    <t>Vehículo ligero / Casting / Dirección</t>
  </si>
  <si>
    <t>Omnibus para figurantes y extras # 1</t>
  </si>
  <si>
    <t>Omnibus para figurantes y extras # 2</t>
  </si>
  <si>
    <t>Omnibus para figurantes y extras # 3</t>
  </si>
  <si>
    <t>SUB-TOTAL VEHÍCULOS DE PRODUCCIÓN</t>
  </si>
  <si>
    <t>09 02</t>
  </si>
  <si>
    <t>VIAJES AÉREOS</t>
  </si>
  <si>
    <t>Director</t>
  </si>
  <si>
    <t>Viajes</t>
  </si>
  <si>
    <t>Sonidista</t>
  </si>
  <si>
    <t>Fotógrafo</t>
  </si>
  <si>
    <t>Protagonista 1</t>
  </si>
  <si>
    <t>Protagonista 2</t>
  </si>
  <si>
    <t>Visas</t>
  </si>
  <si>
    <t>Impuestos</t>
  </si>
  <si>
    <t>Persona</t>
  </si>
  <si>
    <t>Sobrepeso de equipaje</t>
  </si>
  <si>
    <t>Único</t>
  </si>
  <si>
    <t>Seguros médicos</t>
  </si>
  <si>
    <t>SUB-TOTAL VIAJES AÉREOS</t>
  </si>
  <si>
    <t>09 03</t>
  </si>
  <si>
    <t>OTROS GASTOS DE TRANSPORTE</t>
  </si>
  <si>
    <t>Combustible del generador eléctrico</t>
  </si>
  <si>
    <t>Taxis fuera de rodaje</t>
  </si>
  <si>
    <t>Arreglos mecánicos de vehículos de producción</t>
  </si>
  <si>
    <t>Lavado de vehículos de producción</t>
  </si>
  <si>
    <t>Gastos varios de transporte</t>
  </si>
  <si>
    <t>SUB-TOTAL OTROS GASTOS DE TRANSPORTE</t>
  </si>
  <si>
    <t>Total TRANSPORTE</t>
  </si>
  <si>
    <t>10 00</t>
  </si>
  <si>
    <t>ALOJAMIENTOS Y ALIMENTACIÓN</t>
  </si>
  <si>
    <t>10 01</t>
  </si>
  <si>
    <t>HOSPEDAJES</t>
  </si>
  <si>
    <t>Rodaje Equipo técnico</t>
  </si>
  <si>
    <t>Rodaje Elenco</t>
  </si>
  <si>
    <t>Lavandería y planchado</t>
  </si>
  <si>
    <t>Transfer aeropuerto-hotel</t>
  </si>
  <si>
    <t>Propinas</t>
  </si>
  <si>
    <t>10 02</t>
  </si>
  <si>
    <t>ALIMENTACIÓN</t>
  </si>
  <si>
    <t>Pantry Oficina de Producción / PRE-PRODUCCIÓN</t>
  </si>
  <si>
    <t>Dietas / PRE-PRODUCCIÓN</t>
  </si>
  <si>
    <t>Personas</t>
  </si>
  <si>
    <t>Pantry Oficina de Producción / RODAJE</t>
  </si>
  <si>
    <t>Dietas / RODAJE</t>
  </si>
  <si>
    <t>Desayunos y almuerzos / RODAJE</t>
  </si>
  <si>
    <t>Meriendas, agua y café / RODAJE</t>
  </si>
  <si>
    <t>Consumibles de alimentación</t>
  </si>
  <si>
    <t>Alquiler de local para las comidas</t>
  </si>
  <si>
    <t>Gastos varios de alimentación</t>
  </si>
  <si>
    <t>Asistentes en rodaje</t>
  </si>
  <si>
    <t>Total ALOJAMIENTO Y ALIMENTACIÓN</t>
  </si>
  <si>
    <t>11 00</t>
  </si>
  <si>
    <t xml:space="preserve">GASTOS DE PRODUCCIÓN </t>
  </si>
  <si>
    <t>11 01</t>
  </si>
  <si>
    <t>Alquiler de oficina de producción</t>
  </si>
  <si>
    <t>Gastos básicos de oficina (Agua, luz, gas, teléf.)</t>
  </si>
  <si>
    <t>Compra de softwares</t>
  </si>
  <si>
    <t>Mantenimiento equipos (PC, Mac, Impresoras, etc.)</t>
  </si>
  <si>
    <t xml:space="preserve">Limpieza de oficina </t>
  </si>
  <si>
    <t>Seguridad de oficina</t>
  </si>
  <si>
    <t>Secretaria de producción</t>
  </si>
  <si>
    <t>Contador de producción</t>
  </si>
  <si>
    <t>Materiales y papelería de oficina</t>
  </si>
  <si>
    <t>Impresiones y fotocopias</t>
  </si>
  <si>
    <t>Llamadas internacionales</t>
  </si>
  <si>
    <t>Tarjetas de teléfonos celulares</t>
  </si>
  <si>
    <t xml:space="preserve">Internet </t>
  </si>
  <si>
    <t>Correos</t>
  </si>
  <si>
    <t>SUB-TOTAL OFICINA DE PRODUCCIÓN</t>
  </si>
  <si>
    <t>11 02</t>
  </si>
  <si>
    <t>GASTOS DE OPERACIÓN EN EL SET</t>
  </si>
  <si>
    <t>Alquiler de base de producción en locación</t>
  </si>
  <si>
    <t>Limpieza de base de producción</t>
  </si>
  <si>
    <t>Seguridad de base de producción</t>
  </si>
  <si>
    <t>Alquiler de baños portátiles</t>
  </si>
  <si>
    <t>Alquiler de Walkies-Talkies</t>
  </si>
  <si>
    <t>Impresiones y fotocopias en rodaje</t>
  </si>
  <si>
    <t>Alquiler de toldos y sombrillas</t>
  </si>
  <si>
    <t>Alquiler de hieleras</t>
  </si>
  <si>
    <t>Compra de repelente para mosquito</t>
  </si>
  <si>
    <t>Compra de protector solar</t>
  </si>
  <si>
    <t>Compra de hielo</t>
  </si>
  <si>
    <t>Alquiler de mesas y sillas plásticas</t>
  </si>
  <si>
    <t>Compra de capas de lluvia (chubasqueros)</t>
  </si>
  <si>
    <t>Compra de insumos varios de producción</t>
  </si>
  <si>
    <t>Botiquín de primeros auxilios</t>
  </si>
  <si>
    <t>SUB-TOTAL GASTOS DE OPERACIÓN EN EL SET</t>
  </si>
  <si>
    <t>11 03</t>
  </si>
  <si>
    <t>DISCOS DUROS Y MEMORIAS</t>
  </si>
  <si>
    <t>Compra de discos duros para rodaje</t>
  </si>
  <si>
    <t>SUB-TOTAL DISCOS DUROS Y MEMORIAS</t>
  </si>
  <si>
    <t>Total GASTOS DE PRODUCCIÓN</t>
  </si>
  <si>
    <t>Total PRODUCCION</t>
  </si>
  <si>
    <t>12 00</t>
  </si>
  <si>
    <t>EDICIÓN DE IMAGEN</t>
  </si>
  <si>
    <t>12 01</t>
  </si>
  <si>
    <t>SALARIOS</t>
  </si>
  <si>
    <t>Coordinador de Post-producción</t>
  </si>
  <si>
    <t>Editor de imagen</t>
  </si>
  <si>
    <t>Asistente de edición</t>
  </si>
  <si>
    <t>12 02</t>
  </si>
  <si>
    <t>ALQUILER DE SISTEMA NO LINEAL</t>
  </si>
  <si>
    <t>Alquiler de sala de edición</t>
  </si>
  <si>
    <t>12 03</t>
  </si>
  <si>
    <t>MATERIALES EDICIÓN</t>
  </si>
  <si>
    <t>Discos duros y materiales.</t>
  </si>
  <si>
    <t>12 04</t>
  </si>
  <si>
    <t>GASTOS VARIOS DE PRODUCCIÓN</t>
  </si>
  <si>
    <t>Alquiler de sala de proyección</t>
  </si>
  <si>
    <t xml:space="preserve">Taxis </t>
  </si>
  <si>
    <t>12 05</t>
  </si>
  <si>
    <t>Animaciones</t>
  </si>
  <si>
    <t>Diseño de créditos iniciales y finales</t>
  </si>
  <si>
    <t>VFX</t>
  </si>
  <si>
    <t>Total EDICIÓN DE IMAGEN</t>
  </si>
  <si>
    <t>13 00</t>
  </si>
  <si>
    <t>EDICIÓN DE SONIDO</t>
  </si>
  <si>
    <t>13 01</t>
  </si>
  <si>
    <t>Diseñadora de banda sonora</t>
  </si>
  <si>
    <t>Editor de diálogos</t>
  </si>
  <si>
    <t>Editor de ambientes</t>
  </si>
  <si>
    <t>Grabador de Foley</t>
  </si>
  <si>
    <t>Editor de Foley</t>
  </si>
  <si>
    <t>Efectos de sala / Foley Artist</t>
  </si>
  <si>
    <t>Editor de música</t>
  </si>
  <si>
    <t>13 02</t>
  </si>
  <si>
    <t>ALQUILER DE SALA DE SONIDO</t>
  </si>
  <si>
    <t>Alquiler de sala de sonido Pro-Tools</t>
  </si>
  <si>
    <t>Paquete</t>
  </si>
  <si>
    <t>Alquiler de estudio de grabación para Foley</t>
  </si>
  <si>
    <t>Horas</t>
  </si>
  <si>
    <t>13 03</t>
  </si>
  <si>
    <t>13 04</t>
  </si>
  <si>
    <t>Alquiler de estudio de sonido para la pre-mezcla</t>
  </si>
  <si>
    <t>Total EDICIÓN DE SONIDO</t>
  </si>
  <si>
    <t>14 00</t>
  </si>
  <si>
    <t>GRABACIÓN DE MÚSICA ORIGINAL</t>
  </si>
  <si>
    <t>14 01</t>
  </si>
  <si>
    <t>Director de orquesta</t>
  </si>
  <si>
    <t>Coros</t>
  </si>
  <si>
    <t>Sonidista para la grabación de la música</t>
  </si>
  <si>
    <t>14 02</t>
  </si>
  <si>
    <t>ALQUILER DE ESTUDIO DE SONIDO</t>
  </si>
  <si>
    <t>Estudio de grabación de la música</t>
  </si>
  <si>
    <t>Estudio de grabación para la mezcla de la música</t>
  </si>
  <si>
    <t>14 03</t>
  </si>
  <si>
    <t>14 04</t>
  </si>
  <si>
    <t>Compra de CD, DVD</t>
  </si>
  <si>
    <t>Total GRABACIÓN DE MÚSICA</t>
  </si>
  <si>
    <t>15 00</t>
  </si>
  <si>
    <t>POSTPRODUCCIÓN DE SONIDO</t>
  </si>
  <si>
    <t>15 01</t>
  </si>
  <si>
    <t>MEZCLA FINAL</t>
  </si>
  <si>
    <t>Alquiler de estudio para Mezcla final de sonido</t>
  </si>
  <si>
    <t>Mezclador de sonido</t>
  </si>
  <si>
    <t>15 02</t>
  </si>
  <si>
    <t>PISTA INTERNACIONAL</t>
  </si>
  <si>
    <t>Paquete 5.1 M&amp;E</t>
  </si>
  <si>
    <t>15 03</t>
  </si>
  <si>
    <t>LICENCIA DOLBY</t>
  </si>
  <si>
    <t>Dolby SR Licence</t>
  </si>
  <si>
    <t>15 04</t>
  </si>
  <si>
    <t>GASTOS LOGÍSTICOS</t>
  </si>
  <si>
    <t>Gastos de Transporte</t>
  </si>
  <si>
    <t>Total POSTPRODUCCIÓN SONIDO</t>
  </si>
  <si>
    <t>16 00</t>
  </si>
  <si>
    <t>POSTPRODUCCIÓN DE IMAGEN</t>
  </si>
  <si>
    <t>16 01</t>
  </si>
  <si>
    <t>DCP (DIGITAL CINEMA PACKAGE)</t>
  </si>
  <si>
    <t>Digital Cinema Exhibition Kit Master</t>
  </si>
  <si>
    <t>DCP Master Authoring con Digital Cinema Exhibition Kit.</t>
  </si>
  <si>
    <t>16 02</t>
  </si>
  <si>
    <t>INTERMEDIA DIGITAL 2K</t>
  </si>
  <si>
    <t>Conforming On-Line</t>
  </si>
  <si>
    <t>Corrección de Color para cine</t>
  </si>
  <si>
    <t>Corrección de Color para video y televisión</t>
  </si>
  <si>
    <t>Quicktime del Conforming por Rollo</t>
  </si>
  <si>
    <t>Generación de secuencias de cuadros para DCP</t>
  </si>
  <si>
    <t>16 03</t>
  </si>
  <si>
    <t>DELIVERIES</t>
  </si>
  <si>
    <t>Traducción al idioma inglés</t>
  </si>
  <si>
    <t>Inserción de subtítulos y timming</t>
  </si>
  <si>
    <t>Traducción al idioma francés</t>
  </si>
  <si>
    <t>Máster BTC Digital</t>
  </si>
  <si>
    <t>Máster HDCAM SR Full Frame</t>
  </si>
  <si>
    <t>DVD con y sin autoría</t>
  </si>
  <si>
    <t>Blue Ray con y sin autoría</t>
  </si>
  <si>
    <t>Blu-Ray (máster digital y una copia)</t>
  </si>
  <si>
    <t>Versión para ciegos con audio descripción</t>
  </si>
  <si>
    <t>Versión Close Caption</t>
  </si>
  <si>
    <t>Versión con lenguaje de señas</t>
  </si>
  <si>
    <t>Otros formatos digitales</t>
  </si>
  <si>
    <t>16 04</t>
  </si>
  <si>
    <t>MATERIALES DE VIDEO</t>
  </si>
  <si>
    <t>HDCAM SR</t>
  </si>
  <si>
    <t>Betacam Digital</t>
  </si>
  <si>
    <t>16 05</t>
  </si>
  <si>
    <t>RESPALDO PELÍCULA COMPLETA</t>
  </si>
  <si>
    <t>Integración de respaldo a disco duro</t>
  </si>
  <si>
    <t>Integración de respaldo a LTO</t>
  </si>
  <si>
    <t>16 06</t>
  </si>
  <si>
    <t>Total POSTPRODUCCION</t>
  </si>
  <si>
    <t>17 00</t>
  </si>
  <si>
    <t>SEGUROS</t>
  </si>
  <si>
    <t>17 01</t>
  </si>
  <si>
    <t>POLIZA GLOBAL</t>
  </si>
  <si>
    <t>Pérdida de Inversión en Filmación</t>
  </si>
  <si>
    <t>Interrupción Filmica</t>
  </si>
  <si>
    <t>Riesgos Profesionales</t>
  </si>
  <si>
    <t>Riesgos Civiles</t>
  </si>
  <si>
    <t>Dinero y Valores</t>
  </si>
  <si>
    <t>Derecho Políza</t>
  </si>
  <si>
    <t>Total SEGUROS</t>
  </si>
  <si>
    <t>18 00</t>
  </si>
  <si>
    <t>ASESORÍA LEGAL Y FINANCIERA</t>
  </si>
  <si>
    <t>18 01</t>
  </si>
  <si>
    <t>ASESORÍA FINANCIERA</t>
  </si>
  <si>
    <t>Consultor financiero</t>
  </si>
  <si>
    <t>Auditoria externa</t>
  </si>
  <si>
    <t>Comisiones de bancos</t>
  </si>
  <si>
    <t>18 02</t>
  </si>
  <si>
    <t>ASESORÍA LEGAL</t>
  </si>
  <si>
    <t>Asesor legal (Contratos &amp; Derechos)</t>
  </si>
  <si>
    <t>Traducción de documentos</t>
  </si>
  <si>
    <t>19 00</t>
  </si>
  <si>
    <t>MARKETING Y PROMOCIÓN</t>
  </si>
  <si>
    <t>19 01</t>
  </si>
  <si>
    <t>REGISTRO DE PELÍCULA</t>
  </si>
  <si>
    <t xml:space="preserve">Registro de película </t>
  </si>
  <si>
    <t>SUB-TOTAL REGISTRO DE PELÍCULA</t>
  </si>
  <si>
    <t>19 02</t>
  </si>
  <si>
    <t>MATERIALES PROMOCIONALES</t>
  </si>
  <si>
    <t>Edición de Trailer</t>
  </si>
  <si>
    <t xml:space="preserve">Edición de Making Off </t>
  </si>
  <si>
    <t>Cápsulas de 30 segs. Para redes sociales</t>
  </si>
  <si>
    <t>Diseño de Cartel y otros materiales gráficos (EPK)</t>
  </si>
  <si>
    <t>Impresión de cartel y otros materiales gráficos</t>
  </si>
  <si>
    <t>Impresión de otros materiales promocionales</t>
  </si>
  <si>
    <t>Diseño y montaje de página web</t>
  </si>
  <si>
    <t>Campaña digital en redes sociales</t>
  </si>
  <si>
    <t>SUB-TOTAL MATERIALES PROMOCIONALES</t>
  </si>
  <si>
    <t>19 03</t>
  </si>
  <si>
    <t>TRADUCCIONES</t>
  </si>
  <si>
    <t>Lista de diálogos en español</t>
  </si>
  <si>
    <t>Traducción de lista de diálogos al inglés</t>
  </si>
  <si>
    <t>Traducción de lista de diálogos al francés</t>
  </si>
  <si>
    <t>Traducción de EPK y otros materiales gráficos</t>
  </si>
  <si>
    <t>SUB-TOTAL TRADUCCIONES</t>
  </si>
  <si>
    <t>Total MARKETING Y PROMOCIÓN</t>
  </si>
  <si>
    <t>Total OTROS GASTOS</t>
  </si>
  <si>
    <t>Total OTROS</t>
  </si>
  <si>
    <t>PRODUCTOR:</t>
  </si>
  <si>
    <t>Guion y Música</t>
  </si>
  <si>
    <t>Producción y Dirección</t>
  </si>
  <si>
    <t xml:space="preserve">Elenco principal </t>
  </si>
  <si>
    <t>Elenco secundario, figurantes y extras</t>
  </si>
  <si>
    <t>Personal de producción (Salarios)</t>
  </si>
  <si>
    <t>Alquiler de cámara, luces y sonido</t>
  </si>
  <si>
    <t>Dirección de arte</t>
  </si>
  <si>
    <t>Vestuario y Maquillaje</t>
  </si>
  <si>
    <t>Transporte terrestre y aéreo</t>
  </si>
  <si>
    <t>Alojamiento y Alimentación</t>
  </si>
  <si>
    <t>Gastos de Producción en el Set</t>
  </si>
  <si>
    <t>Edición de Imagen</t>
  </si>
  <si>
    <t>Montaje de Sonido</t>
  </si>
  <si>
    <t>Grabación de Música Original</t>
  </si>
  <si>
    <t>Post-Producción de Sonido</t>
  </si>
  <si>
    <t>Post-Producción de Imagen</t>
  </si>
  <si>
    <t>Asesoría financiera y legal</t>
  </si>
  <si>
    <t>Marketing y Promoción</t>
  </si>
  <si>
    <t>CANT.</t>
  </si>
  <si>
    <t>RESUMEN DEL PRESUPUESTO</t>
  </si>
  <si>
    <t>TÍTULO:</t>
  </si>
  <si>
    <t>DIRECTOR:</t>
  </si>
  <si>
    <t>Semanas</t>
  </si>
  <si>
    <t>Total ASESORÍA LEGAL Y FINANCIERA</t>
  </si>
  <si>
    <t>Gastos representación Producción / PRE-PROD.</t>
  </si>
  <si>
    <t>Unidad</t>
  </si>
  <si>
    <t>Proyecto</t>
  </si>
  <si>
    <t>Páginas</t>
  </si>
  <si>
    <t>Minutos</t>
  </si>
  <si>
    <t>Piezas</t>
  </si>
  <si>
    <t>Otros accesorios</t>
  </si>
  <si>
    <t>¨Proyecto</t>
  </si>
  <si>
    <t>Meses</t>
  </si>
  <si>
    <t>SUB-TOTAL</t>
  </si>
  <si>
    <t>Extras (X 10) en Secuencia 1</t>
  </si>
  <si>
    <t>Extras (X 10) en Secuencia 5</t>
  </si>
  <si>
    <t>Extras (X 10) en Secuencia 6</t>
  </si>
  <si>
    <t>Extras (X 5) en Secuencia 2</t>
  </si>
  <si>
    <t>Extras (X 200) en Secuencia 3</t>
  </si>
  <si>
    <t>Extras (X 7) en Secuencia 4</t>
  </si>
  <si>
    <t>GRAN TOTAL</t>
  </si>
  <si>
    <t>PLAN DE PRODUCCIÓN</t>
  </si>
  <si>
    <t>Formato:</t>
  </si>
  <si>
    <t>Duración:</t>
  </si>
  <si>
    <t>Aspect Ratio:</t>
  </si>
  <si>
    <t>Sonido:</t>
  </si>
  <si>
    <t>Inicio de Preproducción:</t>
  </si>
  <si>
    <t>Inicio de Rodaje:</t>
  </si>
  <si>
    <t>Inicio de Postproducción:</t>
  </si>
  <si>
    <t>País de Producción:</t>
  </si>
  <si>
    <t>Cuba</t>
  </si>
  <si>
    <t>Estreno Internacional:</t>
  </si>
  <si>
    <t>Estreno en Cuba:</t>
  </si>
  <si>
    <t>Países co-productores</t>
  </si>
  <si>
    <t>Estreno en OTRO PAÍS</t>
  </si>
  <si>
    <t>ESTATUS</t>
  </si>
  <si>
    <t>SUB-TOTAL SALARIOS DE EDICIÓN</t>
  </si>
  <si>
    <t>SUB-TOTAL ALQUILER SALA DE EDICIÓN</t>
  </si>
  <si>
    <t>SUB-TOTAL MATERIALES DE EDICIÓN</t>
  </si>
  <si>
    <t>SUB-TOTAL GASTOS VARIOS DE PRODUCCIÓN</t>
  </si>
  <si>
    <t>ANIMACIONES, VFX Y CRÉDITOS</t>
  </si>
  <si>
    <t>SUB-TOTAL ANIMACIONES, VFX Y CRÉDITOS</t>
  </si>
  <si>
    <t>SUB-TOTAL SALARIOS</t>
  </si>
  <si>
    <t>SUB-TOTAL ALQUILER SALA DE SONIDO</t>
  </si>
  <si>
    <t>SUB-TOTAL ALQUILER DE ESTUDIO DE SONIDO</t>
  </si>
  <si>
    <t xml:space="preserve">SUB-TOTAL MATERIALES </t>
  </si>
  <si>
    <t xml:space="preserve">MATERIALES </t>
  </si>
  <si>
    <t>SUB-TOTAL MEZCLA FINAL DE SONIDO</t>
  </si>
  <si>
    <t>SUB-TOTAL PISTA INTERNACIONAL</t>
  </si>
  <si>
    <t>SUB-TOTAL LICENCIA DOLBY</t>
  </si>
  <si>
    <t>SUB-TOTAL GASTOS LOGÍSTICOS</t>
  </si>
  <si>
    <t>SUB-TOTAL DCP</t>
  </si>
  <si>
    <t>SUB-TOTAL INTERMEDIA DIGITAL</t>
  </si>
  <si>
    <t>SUB-TOTAL DELIVERIES</t>
  </si>
  <si>
    <t>SUB-TOTAL MATERIALES DE VIDEO</t>
  </si>
  <si>
    <t>SUB-TOTAL RESPALDO PELÍCULA</t>
  </si>
  <si>
    <t>SUB-TOTAL SEGUROS</t>
  </si>
  <si>
    <t>SUB-TOTAL ASESORÍA LEGAL</t>
  </si>
  <si>
    <t>SUB-TOTAL ASESORÍA FINANCIERA</t>
  </si>
  <si>
    <t>INFORMACIÓN IMPORTANTE</t>
  </si>
  <si>
    <t>Se pueden eliminar líneas del presupuesto para ajustarlo a cada proyecto específico</t>
  </si>
  <si>
    <t>pero se debe de tener en cuenta corregir las fórmulas cada vez que se eliminen líneas,</t>
  </si>
  <si>
    <t xml:space="preserve">tanto en el modelo de presupuesto desglosado como en el resumen. </t>
  </si>
  <si>
    <t>No se deben dejar rubros en blancos cuando el proyecto no los utilice. Eliminar los</t>
  </si>
  <si>
    <t>items y corregir las fórmulas.</t>
  </si>
  <si>
    <t>No se deben de eliminar las columnas.</t>
  </si>
  <si>
    <t>DIRECTOR (A):</t>
  </si>
  <si>
    <t>PRODUCTOR (A):</t>
  </si>
  <si>
    <t>OFICINA DE PRODUCCIÓN EN RODAJE</t>
  </si>
  <si>
    <t>Compra de tarjetas de memoria</t>
  </si>
  <si>
    <t>Nombre Proyecto:</t>
  </si>
  <si>
    <t>Productor:</t>
  </si>
  <si>
    <t>Nombre Colectivo:</t>
  </si>
  <si>
    <t>Director:</t>
  </si>
  <si>
    <t xml:space="preserve">Fecha: </t>
  </si>
  <si>
    <t xml:space="preserve">Presupuesto: </t>
  </si>
  <si>
    <t>FUENTE FINANCIERA</t>
  </si>
  <si>
    <t>CANTIDAD</t>
  </si>
  <si>
    <t>RECUPERABLE</t>
  </si>
  <si>
    <t xml:space="preserve">PAÍS: </t>
  </si>
  <si>
    <t>Subtotal</t>
  </si>
  <si>
    <t>Subtotals</t>
  </si>
  <si>
    <t>Este es un compendio de los documentos complementarios a entregar al Fondo.</t>
  </si>
  <si>
    <t>Los documentos que aparecen rellenados, sirven como ejemplo para su correcto uso.</t>
  </si>
  <si>
    <t xml:space="preserve">No se deben de cambiar el orden de los rubros del presupuesto, </t>
  </si>
  <si>
    <t>FONDO DE FOMENTO DEL CINE CUBANO</t>
  </si>
  <si>
    <t>Modalidad: Producción ficción/documental</t>
  </si>
  <si>
    <t>Se puede renombrar  cada rubro según conveniencia.</t>
  </si>
  <si>
    <t>4K</t>
  </si>
  <si>
    <t>90 minutos</t>
  </si>
  <si>
    <t>1.85:1</t>
  </si>
  <si>
    <t>5.1 Dolby</t>
  </si>
  <si>
    <t>fecha</t>
  </si>
  <si>
    <t>PRODUCCIÓN FICCIÓN/DOCUMENTAL/ANIMACIÓN</t>
  </si>
  <si>
    <t>festival</t>
  </si>
  <si>
    <t>GASTOS ADMINISTRATIVOS 5 %</t>
  </si>
  <si>
    <t>IMPREVISTOS 3 %</t>
  </si>
  <si>
    <t>PRODUCCIÓN FICCIÓN/ DOCUMENTAL /ANIMACIÓN</t>
  </si>
</sst>
</file>

<file path=xl/styles.xml><?xml version="1.0" encoding="utf-8"?>
<styleSheet xmlns="http://schemas.openxmlformats.org/spreadsheetml/2006/main">
  <numFmts count="5">
    <numFmt numFmtId="164" formatCode="_(&quot;C$&quot;\ * #,##0_);_(&quot;C$&quot;\ * \(#,##0\);_(&quot;C$&quot;\ * &quot;-&quot;_);_(@_)"/>
    <numFmt numFmtId="165" formatCode="_(&quot;C$&quot;\ * #,##0.00_);_(&quot;C$&quot;\ * \(#,##0.00\);_(&quot;C$&quot;\ * &quot;-&quot;??_);_(@_)"/>
    <numFmt numFmtId="166" formatCode="[$CUC]\ #,##0.00"/>
    <numFmt numFmtId="167" formatCode="d&quot; de &quot;mmm&quot; de &quot;yy"/>
    <numFmt numFmtId="168" formatCode="[$CUP]\ 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14"/>
      <color rgb="FF000000"/>
      <name val="Arial"/>
      <family val="2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6" fontId="0" fillId="0" borderId="0" xfId="0" applyNumberFormat="1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/>
    <xf numFmtId="0" fontId="4" fillId="3" borderId="1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Border="1"/>
    <xf numFmtId="0" fontId="3" fillId="0" borderId="1" xfId="0" applyFont="1" applyFill="1" applyBorder="1"/>
    <xf numFmtId="0" fontId="0" fillId="0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Fill="1" applyBorder="1"/>
    <xf numFmtId="0" fontId="5" fillId="0" borderId="8" xfId="0" applyFont="1" applyBorder="1"/>
    <xf numFmtId="0" fontId="5" fillId="0" borderId="0" xfId="0" applyFont="1" applyFill="1" applyBorder="1"/>
    <xf numFmtId="0" fontId="5" fillId="0" borderId="8" xfId="0" applyFont="1" applyBorder="1" applyAlignment="1">
      <alignment horizontal="center"/>
    </xf>
    <xf numFmtId="0" fontId="5" fillId="0" borderId="2" xfId="0" applyFont="1" applyFill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Fill="1" applyBorder="1"/>
    <xf numFmtId="0" fontId="5" fillId="0" borderId="8" xfId="0" applyFont="1" applyFill="1" applyBorder="1"/>
    <xf numFmtId="0" fontId="5" fillId="0" borderId="11" xfId="0" applyFont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9" fontId="5" fillId="0" borderId="10" xfId="0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0" xfId="0" applyFont="1"/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Fill="1" applyBorder="1"/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4" fontId="5" fillId="0" borderId="8" xfId="0" applyNumberFormat="1" applyFont="1" applyBorder="1"/>
    <xf numFmtId="0" fontId="2" fillId="0" borderId="0" xfId="0" applyFont="1"/>
    <xf numFmtId="166" fontId="2" fillId="0" borderId="0" xfId="0" applyNumberFormat="1" applyFont="1"/>
    <xf numFmtId="0" fontId="6" fillId="0" borderId="8" xfId="0" applyFont="1" applyBorder="1"/>
    <xf numFmtId="0" fontId="6" fillId="0" borderId="9" xfId="0" applyFont="1" applyBorder="1" applyAlignment="1">
      <alignment horizontal="right"/>
    </xf>
    <xf numFmtId="0" fontId="6" fillId="0" borderId="5" xfId="0" applyFont="1" applyFill="1" applyBorder="1"/>
    <xf numFmtId="0" fontId="6" fillId="0" borderId="13" xfId="0" applyFont="1" applyFill="1" applyBorder="1" applyAlignment="1">
      <alignment horizontal="right"/>
    </xf>
    <xf numFmtId="0" fontId="6" fillId="0" borderId="7" xfId="0" applyFont="1" applyFill="1" applyBorder="1"/>
    <xf numFmtId="0" fontId="6" fillId="0" borderId="10" xfId="0" applyFont="1" applyBorder="1" applyAlignment="1">
      <alignment horizontal="right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11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4" fontId="5" fillId="0" borderId="0" xfId="0" applyNumberFormat="1" applyFont="1"/>
    <xf numFmtId="4" fontId="6" fillId="3" borderId="1" xfId="0" applyNumberFormat="1" applyFont="1" applyFill="1" applyBorder="1" applyAlignment="1">
      <alignment horizontal="center"/>
    </xf>
    <xf numFmtId="4" fontId="6" fillId="0" borderId="0" xfId="0" applyNumberFormat="1" applyFont="1" applyBorder="1"/>
    <xf numFmtId="4" fontId="6" fillId="2" borderId="3" xfId="0" applyNumberFormat="1" applyFont="1" applyFill="1" applyBorder="1"/>
    <xf numFmtId="4" fontId="5" fillId="0" borderId="7" xfId="0" applyNumberFormat="1" applyFont="1" applyFill="1" applyBorder="1"/>
    <xf numFmtId="4" fontId="5" fillId="0" borderId="2" xfId="0" applyNumberFormat="1" applyFont="1" applyFill="1" applyBorder="1"/>
    <xf numFmtId="4" fontId="5" fillId="0" borderId="2" xfId="1" applyNumberFormat="1" applyFont="1" applyFill="1" applyBorder="1"/>
    <xf numFmtId="4" fontId="5" fillId="0" borderId="11" xfId="0" applyNumberFormat="1" applyFont="1" applyFill="1" applyBorder="1"/>
    <xf numFmtId="4" fontId="5" fillId="0" borderId="5" xfId="0" applyNumberFormat="1" applyFont="1" applyFill="1" applyBorder="1"/>
    <xf numFmtId="4" fontId="5" fillId="0" borderId="8" xfId="0" applyNumberFormat="1" applyFont="1" applyFill="1" applyBorder="1"/>
    <xf numFmtId="4" fontId="5" fillId="0" borderId="8" xfId="2" applyNumberFormat="1" applyFont="1" applyFill="1" applyBorder="1"/>
    <xf numFmtId="4" fontId="5" fillId="0" borderId="9" xfId="0" applyNumberFormat="1" applyFont="1" applyFill="1" applyBorder="1"/>
    <xf numFmtId="4" fontId="6" fillId="2" borderId="10" xfId="0" applyNumberFormat="1" applyFont="1" applyFill="1" applyBorder="1"/>
    <xf numFmtId="4" fontId="5" fillId="0" borderId="0" xfId="0" applyNumberFormat="1" applyFont="1" applyBorder="1"/>
    <xf numFmtId="4" fontId="5" fillId="2" borderId="3" xfId="0" applyNumberFormat="1" applyFont="1" applyFill="1" applyBorder="1"/>
    <xf numFmtId="4" fontId="5" fillId="0" borderId="0" xfId="0" applyNumberFormat="1" applyFont="1" applyFill="1" applyBorder="1"/>
    <xf numFmtId="4" fontId="5" fillId="0" borderId="0" xfId="1" applyNumberFormat="1" applyFont="1" applyFill="1" applyBorder="1"/>
    <xf numFmtId="4" fontId="6" fillId="3" borderId="16" xfId="0" applyNumberFormat="1" applyFont="1" applyFill="1" applyBorder="1"/>
    <xf numFmtId="4" fontId="5" fillId="0" borderId="10" xfId="0" applyNumberFormat="1" applyFont="1" applyFill="1" applyBorder="1"/>
    <xf numFmtId="4" fontId="5" fillId="0" borderId="6" xfId="0" applyNumberFormat="1" applyFont="1" applyFill="1" applyBorder="1"/>
    <xf numFmtId="4" fontId="5" fillId="0" borderId="3" xfId="0" applyNumberFormat="1" applyFont="1" applyBorder="1"/>
    <xf numFmtId="4" fontId="5" fillId="0" borderId="7" xfId="0" applyNumberFormat="1" applyFont="1" applyBorder="1"/>
    <xf numFmtId="4" fontId="5" fillId="0" borderId="2" xfId="0" applyNumberFormat="1" applyFont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4" fontId="5" fillId="0" borderId="6" xfId="0" applyNumberFormat="1" applyFont="1" applyBorder="1"/>
    <xf numFmtId="4" fontId="5" fillId="0" borderId="2" xfId="1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4" fontId="6" fillId="0" borderId="3" xfId="0" applyNumberFormat="1" applyFont="1" applyBorder="1"/>
    <xf numFmtId="4" fontId="6" fillId="0" borderId="1" xfId="0" applyNumberFormat="1" applyFont="1" applyBorder="1"/>
    <xf numFmtId="4" fontId="6" fillId="0" borderId="5" xfId="0" applyNumberFormat="1" applyFont="1" applyBorder="1"/>
    <xf numFmtId="4" fontId="5" fillId="0" borderId="9" xfId="1" applyNumberFormat="1" applyFont="1" applyBorder="1"/>
    <xf numFmtId="4" fontId="6" fillId="0" borderId="6" xfId="0" applyNumberFormat="1" applyFont="1" applyBorder="1"/>
    <xf numFmtId="4" fontId="5" fillId="0" borderId="7" xfId="1" applyNumberFormat="1" applyFont="1" applyBorder="1"/>
    <xf numFmtId="4" fontId="5" fillId="0" borderId="0" xfId="1" applyNumberFormat="1" applyFont="1" applyBorder="1"/>
    <xf numFmtId="4" fontId="5" fillId="0" borderId="5" xfId="0" applyNumberFormat="1" applyFont="1" applyBorder="1"/>
    <xf numFmtId="4" fontId="5" fillId="0" borderId="8" xfId="1" applyNumberFormat="1" applyFont="1" applyBorder="1"/>
    <xf numFmtId="4" fontId="5" fillId="0" borderId="9" xfId="0" applyNumberFormat="1" applyFont="1" applyBorder="1"/>
    <xf numFmtId="4" fontId="6" fillId="3" borderId="19" xfId="0" applyNumberFormat="1" applyFont="1" applyFill="1" applyBorder="1"/>
    <xf numFmtId="4" fontId="5" fillId="2" borderId="6" xfId="0" applyNumberFormat="1" applyFont="1" applyFill="1" applyBorder="1"/>
    <xf numFmtId="0" fontId="5" fillId="0" borderId="2" xfId="0" applyFont="1" applyFill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8" fillId="0" borderId="26" xfId="0" applyFont="1" applyFill="1" applyBorder="1"/>
    <xf numFmtId="0" fontId="8" fillId="0" borderId="30" xfId="0" applyFont="1" applyFill="1" applyBorder="1"/>
    <xf numFmtId="0" fontId="8" fillId="0" borderId="27" xfId="0" applyFont="1" applyFill="1" applyBorder="1"/>
    <xf numFmtId="0" fontId="9" fillId="0" borderId="31" xfId="0" applyFont="1" applyFill="1" applyBorder="1"/>
    <xf numFmtId="167" fontId="10" fillId="0" borderId="32" xfId="0" applyNumberFormat="1" applyFont="1" applyFill="1" applyBorder="1" applyAlignment="1" applyProtection="1">
      <alignment horizontal="left"/>
    </xf>
    <xf numFmtId="167" fontId="10" fillId="0" borderId="32" xfId="0" applyNumberFormat="1" applyFont="1" applyFill="1" applyBorder="1" applyAlignment="1" applyProtection="1">
      <alignment horizontal="right"/>
    </xf>
    <xf numFmtId="167" fontId="9" fillId="0" borderId="33" xfId="0" applyNumberFormat="1" applyFont="1" applyFill="1" applyBorder="1" applyAlignment="1" applyProtection="1">
      <alignment horizontal="left"/>
    </xf>
    <xf numFmtId="0" fontId="8" fillId="0" borderId="0" xfId="0" applyFont="1" applyFill="1" applyBorder="1"/>
    <xf numFmtId="0" fontId="8" fillId="0" borderId="24" xfId="0" applyFont="1" applyFill="1" applyBorder="1"/>
    <xf numFmtId="0" fontId="11" fillId="0" borderId="23" xfId="0" applyNumberFormat="1" applyFont="1" applyFill="1" applyBorder="1" applyAlignment="1">
      <alignment horizontal="right"/>
    </xf>
    <xf numFmtId="3" fontId="10" fillId="0" borderId="23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34" xfId="0" applyNumberFormat="1" applyFont="1" applyFill="1" applyBorder="1" applyAlignment="1" applyProtection="1">
      <alignment horizontal="right"/>
    </xf>
    <xf numFmtId="0" fontId="8" fillId="0" borderId="23" xfId="0" applyFont="1" applyFill="1" applyBorder="1"/>
    <xf numFmtId="0" fontId="10" fillId="0" borderId="0" xfId="0" applyFont="1" applyFill="1" applyBorder="1" applyAlignment="1">
      <alignment horizontal="right"/>
    </xf>
    <xf numFmtId="3" fontId="12" fillId="0" borderId="34" xfId="0" applyNumberFormat="1" applyFont="1" applyFill="1" applyBorder="1" applyAlignment="1" applyProtection="1">
      <alignment horizontal="right"/>
      <protection locked="0"/>
    </xf>
    <xf numFmtId="20" fontId="12" fillId="0" borderId="34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4" fillId="0" borderId="35" xfId="0" applyFont="1" applyFill="1" applyBorder="1" applyAlignment="1">
      <alignment horizontal="right" vertical="center"/>
    </xf>
    <xf numFmtId="0" fontId="14" fillId="0" borderId="35" xfId="0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8" fillId="0" borderId="28" xfId="0" applyFont="1" applyFill="1" applyBorder="1"/>
    <xf numFmtId="3" fontId="11" fillId="0" borderId="25" xfId="0" applyNumberFormat="1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0" fontId="8" fillId="0" borderId="29" xfId="0" applyFont="1" applyFill="1" applyBorder="1"/>
    <xf numFmtId="0" fontId="6" fillId="3" borderId="36" xfId="0" applyFont="1" applyFill="1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6" xfId="0" applyBorder="1"/>
    <xf numFmtId="0" fontId="0" fillId="0" borderId="30" xfId="0" applyBorder="1"/>
    <xf numFmtId="0" fontId="0" fillId="0" borderId="27" xfId="0" applyBorder="1"/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0" fillId="0" borderId="29" xfId="0" applyBorder="1"/>
    <xf numFmtId="0" fontId="4" fillId="0" borderId="7" xfId="0" applyFon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4" borderId="0" xfId="0" applyFill="1"/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0" borderId="39" xfId="0" applyBorder="1"/>
    <xf numFmtId="10" fontId="20" fillId="0" borderId="9" xfId="0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37" xfId="0" applyBorder="1"/>
    <xf numFmtId="10" fontId="2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52" xfId="0" applyBorder="1"/>
    <xf numFmtId="9" fontId="20" fillId="0" borderId="53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18" fillId="0" borderId="28" xfId="0" applyFont="1" applyBorder="1" applyAlignment="1">
      <alignment horizontal="right"/>
    </xf>
    <xf numFmtId="9" fontId="21" fillId="0" borderId="55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/>
    </xf>
    <xf numFmtId="9" fontId="21" fillId="0" borderId="0" xfId="0" applyNumberFormat="1" applyFont="1" applyBorder="1" applyAlignment="1">
      <alignment horizontal="right"/>
    </xf>
    <xf numFmtId="0" fontId="21" fillId="0" borderId="21" xfId="0" applyFont="1" applyBorder="1" applyAlignment="1">
      <alignment horizontal="right"/>
    </xf>
    <xf numFmtId="9" fontId="21" fillId="0" borderId="21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0" fillId="0" borderId="56" xfId="0" applyBorder="1"/>
    <xf numFmtId="10" fontId="20" fillId="0" borderId="57" xfId="0" applyNumberFormat="1" applyFont="1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10" fontId="20" fillId="0" borderId="53" xfId="0" applyNumberFormat="1" applyFont="1" applyBorder="1" applyAlignment="1">
      <alignment horizontal="right"/>
    </xf>
    <xf numFmtId="0" fontId="17" fillId="0" borderId="0" xfId="0" applyFont="1"/>
    <xf numFmtId="0" fontId="21" fillId="0" borderId="15" xfId="0" applyFont="1" applyBorder="1" applyAlignment="1">
      <alignment horizontal="right"/>
    </xf>
    <xf numFmtId="10" fontId="21" fillId="0" borderId="21" xfId="0" applyNumberFormat="1" applyFont="1" applyBorder="1" applyAlignment="1">
      <alignment horizontal="right"/>
    </xf>
    <xf numFmtId="10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10" fontId="21" fillId="0" borderId="0" xfId="0" applyNumberFormat="1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10" fontId="21" fillId="0" borderId="22" xfId="0" applyNumberFormat="1" applyFont="1" applyBorder="1" applyAlignment="1">
      <alignment horizontal="right"/>
    </xf>
    <xf numFmtId="10" fontId="17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8" fontId="5" fillId="0" borderId="0" xfId="0" applyNumberFormat="1" applyFont="1"/>
    <xf numFmtId="168" fontId="0" fillId="0" borderId="0" xfId="0" applyNumberFormat="1"/>
    <xf numFmtId="168" fontId="0" fillId="4" borderId="0" xfId="0" applyNumberFormat="1" applyFill="1"/>
    <xf numFmtId="168" fontId="18" fillId="0" borderId="21" xfId="0" applyNumberFormat="1" applyFont="1" applyBorder="1" applyAlignment="1">
      <alignment horizontal="center"/>
    </xf>
    <xf numFmtId="168" fontId="0" fillId="0" borderId="9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53" xfId="1" applyNumberFormat="1" applyFont="1" applyBorder="1" applyAlignment="1">
      <alignment horizontal="right"/>
    </xf>
    <xf numFmtId="168" fontId="21" fillId="0" borderId="29" xfId="1" applyNumberFormat="1" applyFont="1" applyBorder="1" applyAlignment="1">
      <alignment horizontal="right"/>
    </xf>
    <xf numFmtId="168" fontId="21" fillId="0" borderId="0" xfId="1" applyNumberFormat="1" applyFont="1" applyBorder="1" applyAlignment="1">
      <alignment horizontal="right"/>
    </xf>
    <xf numFmtId="168" fontId="0" fillId="0" borderId="57" xfId="1" applyNumberFormat="1" applyFont="1" applyBorder="1" applyAlignment="1">
      <alignment horizontal="right"/>
    </xf>
    <xf numFmtId="168" fontId="21" fillId="0" borderId="20" xfId="1" applyNumberFormat="1" applyFont="1" applyBorder="1" applyAlignment="1">
      <alignment horizontal="right"/>
    </xf>
    <xf numFmtId="168" fontId="6" fillId="3" borderId="1" xfId="0" applyNumberFormat="1" applyFont="1" applyFill="1" applyBorder="1" applyAlignment="1">
      <alignment horizontal="center"/>
    </xf>
    <xf numFmtId="168" fontId="6" fillId="0" borderId="0" xfId="0" applyNumberFormat="1" applyFont="1" applyBorder="1"/>
    <xf numFmtId="168" fontId="6" fillId="2" borderId="3" xfId="0" applyNumberFormat="1" applyFont="1" applyFill="1" applyBorder="1"/>
    <xf numFmtId="168" fontId="5" fillId="0" borderId="5" xfId="0" applyNumberFormat="1" applyFont="1" applyBorder="1"/>
    <xf numFmtId="168" fontId="5" fillId="0" borderId="8" xfId="1" applyNumberFormat="1" applyFont="1" applyBorder="1"/>
    <xf numFmtId="168" fontId="5" fillId="2" borderId="1" xfId="0" applyNumberFormat="1" applyFont="1" applyFill="1" applyBorder="1"/>
    <xf numFmtId="168" fontId="5" fillId="0" borderId="12" xfId="0" applyNumberFormat="1" applyFont="1" applyBorder="1"/>
    <xf numFmtId="168" fontId="5" fillId="2" borderId="4" xfId="0" applyNumberFormat="1" applyFont="1" applyFill="1" applyBorder="1"/>
    <xf numFmtId="168" fontId="6" fillId="2" borderId="1" xfId="0" applyNumberFormat="1" applyFont="1" applyFill="1" applyBorder="1"/>
    <xf numFmtId="168" fontId="5" fillId="0" borderId="0" xfId="0" applyNumberFormat="1" applyFont="1" applyBorder="1"/>
    <xf numFmtId="168" fontId="5" fillId="2" borderId="3" xfId="0" applyNumberFormat="1" applyFont="1" applyFill="1" applyBorder="1"/>
    <xf numFmtId="168" fontId="5" fillId="2" borderId="5" xfId="0" applyNumberFormat="1" applyFont="1" applyFill="1" applyBorder="1"/>
    <xf numFmtId="168" fontId="5" fillId="0" borderId="0" xfId="0" applyNumberFormat="1" applyFont="1" applyFill="1" applyBorder="1"/>
    <xf numFmtId="168" fontId="6" fillId="3" borderId="17" xfId="1" applyNumberFormat="1" applyFont="1" applyFill="1" applyBorder="1"/>
    <xf numFmtId="168" fontId="5" fillId="0" borderId="8" xfId="0" applyNumberFormat="1" applyFont="1" applyBorder="1"/>
    <xf numFmtId="168" fontId="5" fillId="0" borderId="3" xfId="0" applyNumberFormat="1" applyFont="1" applyBorder="1"/>
    <xf numFmtId="168" fontId="5" fillId="0" borderId="7" xfId="0" applyNumberFormat="1" applyFont="1" applyBorder="1"/>
    <xf numFmtId="168" fontId="5" fillId="0" borderId="2" xfId="1" applyNumberFormat="1" applyFont="1" applyBorder="1"/>
    <xf numFmtId="168" fontId="5" fillId="0" borderId="11" xfId="1" applyNumberFormat="1" applyFont="1" applyFill="1" applyBorder="1"/>
    <xf numFmtId="168" fontId="5" fillId="0" borderId="13" xfId="0" applyNumberFormat="1" applyFont="1" applyFill="1" applyBorder="1"/>
    <xf numFmtId="168" fontId="5" fillId="0" borderId="7" xfId="0" applyNumberFormat="1" applyFont="1" applyFill="1" applyBorder="1"/>
    <xf numFmtId="168" fontId="5" fillId="0" borderId="2" xfId="1" applyNumberFormat="1" applyFont="1" applyFill="1" applyBorder="1"/>
    <xf numFmtId="168" fontId="5" fillId="0" borderId="2" xfId="0" applyNumberFormat="1" applyFont="1" applyFill="1" applyBorder="1"/>
    <xf numFmtId="168" fontId="6" fillId="2" borderId="8" xfId="0" applyNumberFormat="1" applyFont="1" applyFill="1" applyBorder="1"/>
    <xf numFmtId="168" fontId="5" fillId="0" borderId="5" xfId="0" applyNumberFormat="1" applyFont="1" applyFill="1" applyBorder="1"/>
    <xf numFmtId="168" fontId="5" fillId="0" borderId="8" xfId="0" applyNumberFormat="1" applyFont="1" applyFill="1" applyBorder="1"/>
    <xf numFmtId="168" fontId="5" fillId="0" borderId="8" xfId="1" applyNumberFormat="1" applyFont="1" applyFill="1" applyBorder="1"/>
    <xf numFmtId="168" fontId="5" fillId="0" borderId="9" xfId="1" applyNumberFormat="1" applyFont="1" applyFill="1" applyBorder="1"/>
    <xf numFmtId="168" fontId="5" fillId="0" borderId="11" xfId="0" applyNumberFormat="1" applyFont="1" applyFill="1" applyBorder="1"/>
    <xf numFmtId="168" fontId="5" fillId="0" borderId="1" xfId="0" applyNumberFormat="1" applyFont="1" applyFill="1" applyBorder="1"/>
    <xf numFmtId="168" fontId="6" fillId="0" borderId="9" xfId="0" applyNumberFormat="1" applyFont="1" applyFill="1" applyBorder="1"/>
    <xf numFmtId="168" fontId="6" fillId="2" borderId="13" xfId="0" applyNumberFormat="1" applyFont="1" applyFill="1" applyBorder="1"/>
    <xf numFmtId="168" fontId="6" fillId="0" borderId="3" xfId="0" applyNumberFormat="1" applyFont="1" applyBorder="1"/>
    <xf numFmtId="168" fontId="5" fillId="0" borderId="2" xfId="0" applyNumberFormat="1" applyFont="1" applyBorder="1"/>
    <xf numFmtId="168" fontId="6" fillId="0" borderId="6" xfId="0" applyNumberFormat="1" applyFont="1" applyBorder="1"/>
    <xf numFmtId="168" fontId="5" fillId="0" borderId="0" xfId="1" applyNumberFormat="1" applyFont="1" applyBorder="1"/>
    <xf numFmtId="168" fontId="5" fillId="0" borderId="10" xfId="1" applyNumberFormat="1" applyFont="1" applyBorder="1"/>
    <xf numFmtId="168" fontId="5" fillId="2" borderId="9" xfId="0" applyNumberFormat="1" applyFont="1" applyFill="1" applyBorder="1"/>
    <xf numFmtId="168" fontId="5" fillId="0" borderId="5" xfId="1" applyNumberFormat="1" applyFont="1" applyBorder="1"/>
    <xf numFmtId="168" fontId="6" fillId="2" borderId="9" xfId="0" applyNumberFormat="1" applyFont="1" applyFill="1" applyBorder="1"/>
    <xf numFmtId="168" fontId="5" fillId="2" borderId="13" xfId="0" applyNumberFormat="1" applyFont="1" applyFill="1" applyBorder="1"/>
    <xf numFmtId="168" fontId="5" fillId="0" borderId="6" xfId="0" applyNumberFormat="1" applyFont="1" applyBorder="1"/>
    <xf numFmtId="168" fontId="6" fillId="3" borderId="17" xfId="0" applyNumberFormat="1" applyFont="1" applyFill="1" applyBorder="1"/>
    <xf numFmtId="168" fontId="5" fillId="2" borderId="6" xfId="0" applyNumberFormat="1" applyFont="1" applyFill="1" applyBorder="1"/>
    <xf numFmtId="168" fontId="5" fillId="0" borderId="1" xfId="0" applyNumberFormat="1" applyFont="1" applyBorder="1"/>
    <xf numFmtId="168" fontId="6" fillId="3" borderId="21" xfId="0" applyNumberFormat="1" applyFont="1" applyFill="1" applyBorder="1"/>
    <xf numFmtId="168" fontId="5" fillId="0" borderId="25" xfId="0" applyNumberFormat="1" applyFont="1" applyBorder="1"/>
    <xf numFmtId="168" fontId="6" fillId="0" borderId="12" xfId="0" applyNumberFormat="1" applyFont="1" applyBorder="1"/>
    <xf numFmtId="168" fontId="6" fillId="2" borderId="4" xfId="0" applyNumberFormat="1" applyFont="1" applyFill="1" applyBorder="1"/>
    <xf numFmtId="168" fontId="6" fillId="0" borderId="5" xfId="0" applyNumberFormat="1" applyFont="1" applyFill="1" applyBorder="1"/>
    <xf numFmtId="168" fontId="5" fillId="0" borderId="12" xfId="0" applyNumberFormat="1" applyFont="1" applyFill="1" applyBorder="1"/>
    <xf numFmtId="168" fontId="5" fillId="0" borderId="14" xfId="0" applyNumberFormat="1" applyFont="1" applyBorder="1"/>
    <xf numFmtId="168" fontId="5" fillId="0" borderId="9" xfId="0" applyNumberFormat="1" applyFont="1" applyFill="1" applyBorder="1"/>
    <xf numFmtId="168" fontId="6" fillId="2" borderId="12" xfId="0" applyNumberFormat="1" applyFont="1" applyFill="1" applyBorder="1"/>
    <xf numFmtId="168" fontId="5" fillId="0" borderId="14" xfId="0" applyNumberFormat="1" applyFont="1" applyFill="1" applyBorder="1"/>
    <xf numFmtId="168" fontId="6" fillId="0" borderId="12" xfId="0" applyNumberFormat="1" applyFont="1" applyFill="1" applyBorder="1"/>
    <xf numFmtId="168" fontId="6" fillId="0" borderId="18" xfId="0" applyNumberFormat="1" applyFont="1" applyBorder="1"/>
    <xf numFmtId="168" fontId="5" fillId="2" borderId="14" xfId="0" applyNumberFormat="1" applyFont="1" applyFill="1" applyBorder="1"/>
    <xf numFmtId="168" fontId="6" fillId="0" borderId="5" xfId="0" applyNumberFormat="1" applyFont="1" applyBorder="1"/>
    <xf numFmtId="168" fontId="5" fillId="0" borderId="9" xfId="0" applyNumberFormat="1" applyFont="1" applyBorder="1"/>
    <xf numFmtId="168" fontId="6" fillId="0" borderId="14" xfId="0" applyNumberFormat="1" applyFont="1" applyFill="1" applyBorder="1"/>
    <xf numFmtId="168" fontId="6" fillId="0" borderId="0" xfId="0" applyNumberFormat="1" applyFont="1" applyFill="1" applyBorder="1"/>
    <xf numFmtId="168" fontId="6" fillId="3" borderId="20" xfId="0" applyNumberFormat="1" applyFont="1" applyFill="1" applyBorder="1"/>
    <xf numFmtId="168" fontId="6" fillId="3" borderId="22" xfId="0" applyNumberFormat="1" applyFont="1" applyFill="1" applyBorder="1"/>
    <xf numFmtId="168" fontId="15" fillId="0" borderId="40" xfId="0" applyNumberFormat="1" applyFont="1" applyFill="1" applyBorder="1"/>
    <xf numFmtId="168" fontId="15" fillId="0" borderId="38" xfId="0" applyNumberFormat="1" applyFont="1" applyFill="1" applyBorder="1"/>
    <xf numFmtId="168" fontId="7" fillId="0" borderId="5" xfId="0" applyNumberFormat="1" applyFont="1" applyFill="1" applyBorder="1"/>
    <xf numFmtId="168" fontId="7" fillId="3" borderId="21" xfId="0" applyNumberFormat="1" applyFont="1" applyFill="1" applyBorder="1"/>
    <xf numFmtId="168" fontId="0" fillId="0" borderId="0" xfId="0" applyNumberFormat="1" applyFont="1"/>
    <xf numFmtId="168" fontId="2" fillId="0" borderId="0" xfId="0" applyNumberFormat="1" applyFont="1"/>
    <xf numFmtId="168" fontId="4" fillId="3" borderId="1" xfId="0" applyNumberFormat="1" applyFont="1" applyFill="1" applyBorder="1" applyAlignment="1">
      <alignment horizontal="center"/>
    </xf>
    <xf numFmtId="168" fontId="0" fillId="0" borderId="1" xfId="1" applyNumberFormat="1" applyFont="1" applyBorder="1"/>
    <xf numFmtId="168" fontId="0" fillId="0" borderId="1" xfId="1" applyNumberFormat="1" applyFont="1" applyFill="1" applyBorder="1"/>
    <xf numFmtId="168" fontId="0" fillId="2" borderId="1" xfId="0" applyNumberFormat="1" applyFont="1" applyFill="1" applyBorder="1"/>
    <xf numFmtId="168" fontId="2" fillId="3" borderId="1" xfId="0" applyNumberFormat="1" applyFont="1" applyFill="1" applyBorder="1" applyAlignment="1">
      <alignment horizontal="right"/>
    </xf>
    <xf numFmtId="168" fontId="15" fillId="0" borderId="1" xfId="0" applyNumberFormat="1" applyFont="1" applyFill="1" applyBorder="1"/>
    <xf numFmtId="168" fontId="7" fillId="0" borderId="14" xfId="0" applyNumberFormat="1" applyFont="1" applyFill="1" applyBorder="1"/>
    <xf numFmtId="17" fontId="14" fillId="0" borderId="3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right"/>
    </xf>
    <xf numFmtId="0" fontId="0" fillId="0" borderId="1" xfId="0" applyBorder="1" applyAlignment="1"/>
    <xf numFmtId="0" fontId="0" fillId="0" borderId="16" xfId="0" applyBorder="1" applyAlignment="1"/>
    <xf numFmtId="0" fontId="0" fillId="0" borderId="22" xfId="0" applyBorder="1" applyAlignment="1"/>
    <xf numFmtId="0" fontId="5" fillId="0" borderId="23" xfId="0" applyFont="1" applyBorder="1" applyAlignment="1"/>
    <xf numFmtId="0" fontId="0" fillId="0" borderId="0" xfId="0" applyBorder="1" applyAlignment="1"/>
    <xf numFmtId="0" fontId="0" fillId="0" borderId="12" xfId="0" applyBorder="1" applyAlignment="1"/>
    <xf numFmtId="0" fontId="6" fillId="3" borderId="41" xfId="0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39" xfId="0" applyFont="1" applyFill="1" applyBorder="1" applyAlignment="1">
      <alignment horizontal="right"/>
    </xf>
    <xf numFmtId="0" fontId="0" fillId="0" borderId="9" xfId="0" applyBorder="1" applyAlignment="1"/>
    <xf numFmtId="0" fontId="19" fillId="0" borderId="15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18" fillId="0" borderId="16" xfId="0" applyFont="1" applyBorder="1" applyAlignment="1"/>
    <xf numFmtId="0" fontId="18" fillId="0" borderId="22" xfId="0" applyFont="1" applyBorder="1" applyAlignment="1"/>
    <xf numFmtId="0" fontId="22" fillId="0" borderId="26" xfId="0" applyFont="1" applyBorder="1" applyAlignment="1">
      <alignment horizontal="left"/>
    </xf>
    <xf numFmtId="0" fontId="18" fillId="0" borderId="30" xfId="0" applyFont="1" applyBorder="1" applyAlignment="1"/>
    <xf numFmtId="0" fontId="18" fillId="0" borderId="27" xfId="0" applyFont="1" applyBorder="1" applyAlignment="1"/>
    <xf numFmtId="0" fontId="16" fillId="0" borderId="4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7" xfId="0" applyBorder="1" applyAlignment="1"/>
    <xf numFmtId="14" fontId="0" fillId="0" borderId="3" xfId="0" applyNumberFormat="1" applyBorder="1" applyAlignment="1">
      <alignment horizontal="left"/>
    </xf>
    <xf numFmtId="14" fontId="0" fillId="0" borderId="47" xfId="0" applyNumberFormat="1" applyBorder="1" applyAlignment="1"/>
    <xf numFmtId="0" fontId="0" fillId="0" borderId="49" xfId="0" applyFill="1" applyBorder="1" applyAlignment="1">
      <alignment horizontal="left"/>
    </xf>
    <xf numFmtId="0" fontId="0" fillId="0" borderId="50" xfId="0" applyBorder="1" applyAlignment="1"/>
    <xf numFmtId="0" fontId="17" fillId="0" borderId="50" xfId="0" applyFont="1" applyBorder="1" applyAlignment="1"/>
    <xf numFmtId="0" fontId="0" fillId="0" borderId="51" xfId="0" applyBorder="1" applyAlignment="1"/>
  </cellXfs>
  <cellStyles count="3">
    <cellStyle name="Moneda" xfId="1" builtinId="4"/>
    <cellStyle name="Moneda [0]" xfId="2" builtinId="7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838199</xdr:colOff>
      <xdr:row>0</xdr:row>
      <xdr:rowOff>0</xdr:rowOff>
    </xdr:from>
    <xdr:to>
      <xdr:col>7</xdr:col>
      <xdr:colOff>428624</xdr:colOff>
      <xdr:row>2</xdr:row>
      <xdr:rowOff>176744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399" y="0"/>
          <a:ext cx="428625" cy="633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590548</xdr:colOff>
      <xdr:row>2</xdr:row>
      <xdr:rowOff>138643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0"/>
          <a:ext cx="590548" cy="605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0</xdr:rowOff>
    </xdr:from>
    <xdr:to>
      <xdr:col>3</xdr:col>
      <xdr:colOff>1228723</xdr:colOff>
      <xdr:row>2</xdr:row>
      <xdr:rowOff>62443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0"/>
          <a:ext cx="781048" cy="529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28574</xdr:rowOff>
    </xdr:from>
    <xdr:to>
      <xdr:col>7</xdr:col>
      <xdr:colOff>2</xdr:colOff>
      <xdr:row>3</xdr:row>
      <xdr:rowOff>129117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57174"/>
          <a:ext cx="676277" cy="500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0</xdr:rowOff>
    </xdr:from>
    <xdr:to>
      <xdr:col>5</xdr:col>
      <xdr:colOff>1209674</xdr:colOff>
      <xdr:row>2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0"/>
          <a:ext cx="704849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da\AppData\Local\Temp\Modelos%20y%20reportes%20de%20PRODUCCI&#211;N\Presupuestos\Modelo%20de%20Presupuesto%20para%20el%20FONDO%20DE%20FOMENTO%20DEL%20CINE%20CUBAN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RESUP DESGLOSADO "/>
    </sheetNames>
    <sheetDataSet>
      <sheetData sheetId="0"/>
      <sheetData sheetId="1">
        <row r="39">
          <cell r="G39">
            <v>0</v>
          </cell>
        </row>
        <row r="929">
          <cell r="A929" t="str">
            <v>Total PRODUCCION</v>
          </cell>
        </row>
        <row r="1072">
          <cell r="A1072" t="str">
            <v>Total POSTPRODUCCION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5"/>
  <sheetViews>
    <sheetView workbookViewId="0">
      <selection activeCell="L7" sqref="L7"/>
    </sheetView>
  </sheetViews>
  <sheetFormatPr baseColWidth="10" defaultRowHeight="15"/>
  <sheetData>
    <row r="1" spans="2:8" ht="21">
      <c r="B1" s="233" t="s">
        <v>702</v>
      </c>
      <c r="C1" s="233"/>
      <c r="D1" s="233"/>
      <c r="E1" s="233"/>
      <c r="F1" s="233"/>
    </row>
    <row r="4" spans="2:8" ht="15.75" thickBot="1"/>
    <row r="5" spans="2:8" ht="15.75" thickBot="1">
      <c r="B5" s="178" t="s">
        <v>676</v>
      </c>
      <c r="C5" s="179"/>
      <c r="D5" s="179"/>
      <c r="E5" s="179"/>
      <c r="F5" s="179"/>
      <c r="G5" s="179"/>
      <c r="H5" s="180"/>
    </row>
    <row r="6" spans="2:8">
      <c r="B6" s="181" t="s">
        <v>699</v>
      </c>
      <c r="C6" s="182"/>
      <c r="D6" s="182"/>
      <c r="E6" s="182"/>
      <c r="F6" s="182"/>
      <c r="G6" s="182"/>
      <c r="H6" s="183"/>
    </row>
    <row r="7" spans="2:8">
      <c r="B7" s="184" t="s">
        <v>700</v>
      </c>
      <c r="C7" s="185"/>
      <c r="D7" s="185"/>
      <c r="E7" s="185"/>
      <c r="F7" s="185"/>
      <c r="G7" s="185"/>
      <c r="H7" s="186"/>
    </row>
    <row r="8" spans="2:8">
      <c r="B8" s="184" t="s">
        <v>677</v>
      </c>
      <c r="C8" s="185"/>
      <c r="D8" s="185"/>
      <c r="E8" s="185"/>
      <c r="F8" s="185"/>
      <c r="G8" s="185"/>
      <c r="H8" s="186"/>
    </row>
    <row r="9" spans="2:8">
      <c r="B9" s="184" t="s">
        <v>678</v>
      </c>
      <c r="C9" s="185"/>
      <c r="D9" s="185"/>
      <c r="E9" s="185"/>
      <c r="F9" s="185"/>
      <c r="G9" s="185"/>
      <c r="H9" s="186"/>
    </row>
    <row r="10" spans="2:8">
      <c r="B10" s="184" t="s">
        <v>679</v>
      </c>
      <c r="C10" s="185"/>
      <c r="D10" s="185"/>
      <c r="E10" s="185"/>
      <c r="F10" s="185"/>
      <c r="G10" s="185"/>
      <c r="H10" s="186"/>
    </row>
    <row r="11" spans="2:8">
      <c r="B11" s="184" t="s">
        <v>680</v>
      </c>
      <c r="C11" s="185"/>
      <c r="D11" s="185"/>
      <c r="E11" s="185"/>
      <c r="F11" s="185"/>
      <c r="G11" s="185"/>
      <c r="H11" s="186"/>
    </row>
    <row r="12" spans="2:8">
      <c r="B12" s="184" t="s">
        <v>681</v>
      </c>
      <c r="C12" s="185"/>
      <c r="D12" s="185"/>
      <c r="E12" s="185"/>
      <c r="F12" s="185"/>
      <c r="G12" s="185"/>
      <c r="H12" s="186"/>
    </row>
    <row r="13" spans="2:8">
      <c r="B13" s="184" t="s">
        <v>704</v>
      </c>
      <c r="C13" s="185"/>
      <c r="D13" s="185"/>
      <c r="E13" s="185"/>
      <c r="F13" s="185"/>
      <c r="G13" s="185"/>
      <c r="H13" s="186"/>
    </row>
    <row r="14" spans="2:8">
      <c r="B14" s="184" t="s">
        <v>701</v>
      </c>
      <c r="C14" s="185"/>
      <c r="D14" s="185"/>
      <c r="E14" s="185"/>
      <c r="F14" s="185"/>
      <c r="G14" s="185"/>
      <c r="H14" s="186"/>
    </row>
    <row r="15" spans="2:8" ht="15.75" thickBot="1">
      <c r="B15" s="187" t="s">
        <v>682</v>
      </c>
      <c r="C15" s="188"/>
      <c r="D15" s="188"/>
      <c r="E15" s="188"/>
      <c r="F15" s="188"/>
      <c r="G15" s="188"/>
      <c r="H15" s="18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6"/>
  <sheetViews>
    <sheetView workbookViewId="0">
      <selection activeCell="G9" sqref="G9"/>
    </sheetView>
  </sheetViews>
  <sheetFormatPr baseColWidth="10" defaultRowHeight="15"/>
  <cols>
    <col min="1" max="1" width="4.625" customWidth="1"/>
    <col min="3" max="3" width="32.125" customWidth="1"/>
    <col min="4" max="4" width="27.625" customWidth="1"/>
  </cols>
  <sheetData>
    <row r="1" spans="2:5" ht="18">
      <c r="B1" s="231" t="s">
        <v>702</v>
      </c>
      <c r="C1" s="15"/>
      <c r="D1" s="15"/>
    </row>
    <row r="2" spans="2:5" ht="18.75">
      <c r="B2" s="231"/>
      <c r="C2" s="232" t="s">
        <v>714</v>
      </c>
      <c r="D2" s="15"/>
    </row>
    <row r="3" spans="2:5" ht="15.75" thickBot="1"/>
    <row r="4" spans="2:5">
      <c r="B4" s="148"/>
      <c r="C4" s="149"/>
      <c r="D4" s="149"/>
      <c r="E4" s="150"/>
    </row>
    <row r="5" spans="2:5" ht="15.75" thickBot="1">
      <c r="B5" s="151"/>
      <c r="C5" s="152" t="s">
        <v>638</v>
      </c>
      <c r="D5" s="153"/>
      <c r="E5" s="154"/>
    </row>
    <row r="6" spans="2:5" ht="15.75" thickTop="1">
      <c r="B6" s="157"/>
      <c r="C6" s="155"/>
      <c r="D6" s="155"/>
      <c r="E6" s="156"/>
    </row>
    <row r="7" spans="2:5">
      <c r="B7" s="158"/>
      <c r="C7" s="159" t="s">
        <v>639</v>
      </c>
      <c r="D7" s="160" t="s">
        <v>705</v>
      </c>
      <c r="E7" s="156"/>
    </row>
    <row r="8" spans="2:5">
      <c r="B8" s="161"/>
      <c r="C8" s="162" t="s">
        <v>640</v>
      </c>
      <c r="D8" s="163" t="s">
        <v>706</v>
      </c>
      <c r="E8" s="156"/>
    </row>
    <row r="9" spans="2:5">
      <c r="B9" s="161"/>
      <c r="C9" s="162" t="s">
        <v>641</v>
      </c>
      <c r="D9" s="164" t="s">
        <v>707</v>
      </c>
      <c r="E9" s="156"/>
    </row>
    <row r="10" spans="2:5">
      <c r="B10" s="161"/>
      <c r="C10" s="162" t="s">
        <v>642</v>
      </c>
      <c r="D10" s="164" t="s">
        <v>708</v>
      </c>
      <c r="E10" s="156"/>
    </row>
    <row r="11" spans="2:5">
      <c r="B11" s="161"/>
      <c r="C11" s="162"/>
      <c r="D11" s="165"/>
      <c r="E11" s="156"/>
    </row>
    <row r="12" spans="2:5" ht="15.75" thickBot="1">
      <c r="B12" s="161"/>
      <c r="C12" s="166" t="s">
        <v>643</v>
      </c>
      <c r="D12" s="322" t="s">
        <v>709</v>
      </c>
      <c r="E12" s="156"/>
    </row>
    <row r="13" spans="2:5" ht="15.75" thickBot="1">
      <c r="B13" s="161"/>
      <c r="C13" s="166"/>
      <c r="D13" s="168"/>
      <c r="E13" s="156"/>
    </row>
    <row r="14" spans="2:5" ht="15.75" thickBot="1">
      <c r="B14" s="161"/>
      <c r="C14" s="166" t="s">
        <v>644</v>
      </c>
      <c r="D14" s="322" t="s">
        <v>709</v>
      </c>
      <c r="E14" s="156"/>
    </row>
    <row r="15" spans="2:5" ht="15.75" thickBot="1">
      <c r="B15" s="161"/>
      <c r="C15" s="166"/>
      <c r="D15" s="168"/>
      <c r="E15" s="156"/>
    </row>
    <row r="16" spans="2:5" ht="15.75" thickBot="1">
      <c r="B16" s="161"/>
      <c r="C16" s="166" t="s">
        <v>645</v>
      </c>
      <c r="D16" s="322" t="s">
        <v>709</v>
      </c>
      <c r="E16" s="156"/>
    </row>
    <row r="17" spans="2:5" ht="15.75" thickBot="1">
      <c r="B17" s="161"/>
      <c r="C17" s="166"/>
      <c r="D17" s="169"/>
      <c r="E17" s="156"/>
    </row>
    <row r="18" spans="2:5">
      <c r="B18" s="161"/>
      <c r="C18" s="166"/>
      <c r="D18" s="170"/>
      <c r="E18" s="156"/>
    </row>
    <row r="19" spans="2:5" ht="15.75" thickBot="1">
      <c r="B19" s="161"/>
      <c r="C19" s="171" t="s">
        <v>646</v>
      </c>
      <c r="D19" s="167" t="s">
        <v>647</v>
      </c>
      <c r="E19" s="156"/>
    </row>
    <row r="20" spans="2:5" ht="15.75" thickBot="1">
      <c r="B20" s="161"/>
      <c r="C20" s="171" t="s">
        <v>650</v>
      </c>
      <c r="D20" s="167"/>
      <c r="E20" s="156"/>
    </row>
    <row r="21" spans="2:5">
      <c r="B21" s="161"/>
      <c r="C21" s="171"/>
      <c r="D21" s="172"/>
      <c r="E21" s="156"/>
    </row>
    <row r="22" spans="2:5">
      <c r="B22" s="161"/>
      <c r="C22" s="171"/>
      <c r="D22" s="172"/>
      <c r="E22" s="156"/>
    </row>
    <row r="23" spans="2:5" ht="15.75" thickBot="1">
      <c r="B23" s="161"/>
      <c r="C23" s="166" t="s">
        <v>648</v>
      </c>
      <c r="D23" s="167" t="s">
        <v>709</v>
      </c>
      <c r="E23" s="156"/>
    </row>
    <row r="24" spans="2:5" ht="15.75" thickBot="1">
      <c r="B24" s="161"/>
      <c r="C24" s="171" t="s">
        <v>649</v>
      </c>
      <c r="D24" s="167" t="s">
        <v>711</v>
      </c>
      <c r="E24" s="156"/>
    </row>
    <row r="25" spans="2:5" ht="15.75" thickBot="1">
      <c r="B25" s="161"/>
      <c r="C25" s="171" t="s">
        <v>651</v>
      </c>
      <c r="D25" s="167" t="s">
        <v>711</v>
      </c>
      <c r="E25" s="156"/>
    </row>
    <row r="26" spans="2:5" ht="15.75" thickBot="1">
      <c r="B26" s="173"/>
      <c r="C26" s="174"/>
      <c r="D26" s="175"/>
      <c r="E26" s="17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46"/>
  <sheetViews>
    <sheetView workbookViewId="0">
      <selection activeCell="H39" sqref="H39"/>
    </sheetView>
  </sheetViews>
  <sheetFormatPr baseColWidth="10" defaultColWidth="12.25" defaultRowHeight="15"/>
  <cols>
    <col min="1" max="1" width="6.625" style="1" customWidth="1"/>
    <col min="2" max="2" width="7.75" style="1" customWidth="1"/>
    <col min="3" max="3" width="47.125" style="1" customWidth="1"/>
    <col min="4" max="4" width="18.375" style="313" customWidth="1"/>
    <col min="5" max="5" width="4.875" style="1" customWidth="1"/>
    <col min="6" max="255" width="12.25" style="1"/>
    <col min="256" max="256" width="7.75" style="1" customWidth="1"/>
    <col min="257" max="257" width="39.625" style="1" customWidth="1"/>
    <col min="258" max="258" width="16.75" style="1" customWidth="1"/>
    <col min="259" max="259" width="16.125" style="1" customWidth="1"/>
    <col min="260" max="260" width="18.125" style="1" customWidth="1"/>
    <col min="261" max="261" width="4.875" style="1" customWidth="1"/>
    <col min="262" max="511" width="12.25" style="1"/>
    <col min="512" max="512" width="7.75" style="1" customWidth="1"/>
    <col min="513" max="513" width="39.625" style="1" customWidth="1"/>
    <col min="514" max="514" width="16.75" style="1" customWidth="1"/>
    <col min="515" max="515" width="16.125" style="1" customWidth="1"/>
    <col min="516" max="516" width="18.125" style="1" customWidth="1"/>
    <col min="517" max="517" width="4.875" style="1" customWidth="1"/>
    <col min="518" max="767" width="12.25" style="1"/>
    <col min="768" max="768" width="7.75" style="1" customWidth="1"/>
    <col min="769" max="769" width="39.625" style="1" customWidth="1"/>
    <col min="770" max="770" width="16.75" style="1" customWidth="1"/>
    <col min="771" max="771" width="16.125" style="1" customWidth="1"/>
    <col min="772" max="772" width="18.125" style="1" customWidth="1"/>
    <col min="773" max="773" width="4.875" style="1" customWidth="1"/>
    <col min="774" max="1023" width="12.25" style="1"/>
    <col min="1024" max="1024" width="7.75" style="1" customWidth="1"/>
    <col min="1025" max="1025" width="39.625" style="1" customWidth="1"/>
    <col min="1026" max="1026" width="16.75" style="1" customWidth="1"/>
    <col min="1027" max="1027" width="16.125" style="1" customWidth="1"/>
    <col min="1028" max="1028" width="18.125" style="1" customWidth="1"/>
    <col min="1029" max="1029" width="4.875" style="1" customWidth="1"/>
    <col min="1030" max="1279" width="12.25" style="1"/>
    <col min="1280" max="1280" width="7.75" style="1" customWidth="1"/>
    <col min="1281" max="1281" width="39.625" style="1" customWidth="1"/>
    <col min="1282" max="1282" width="16.75" style="1" customWidth="1"/>
    <col min="1283" max="1283" width="16.125" style="1" customWidth="1"/>
    <col min="1284" max="1284" width="18.125" style="1" customWidth="1"/>
    <col min="1285" max="1285" width="4.875" style="1" customWidth="1"/>
    <col min="1286" max="1535" width="12.25" style="1"/>
    <col min="1536" max="1536" width="7.75" style="1" customWidth="1"/>
    <col min="1537" max="1537" width="39.625" style="1" customWidth="1"/>
    <col min="1538" max="1538" width="16.75" style="1" customWidth="1"/>
    <col min="1539" max="1539" width="16.125" style="1" customWidth="1"/>
    <col min="1540" max="1540" width="18.125" style="1" customWidth="1"/>
    <col min="1541" max="1541" width="4.875" style="1" customWidth="1"/>
    <col min="1542" max="1791" width="12.25" style="1"/>
    <col min="1792" max="1792" width="7.75" style="1" customWidth="1"/>
    <col min="1793" max="1793" width="39.625" style="1" customWidth="1"/>
    <col min="1794" max="1794" width="16.75" style="1" customWidth="1"/>
    <col min="1795" max="1795" width="16.125" style="1" customWidth="1"/>
    <col min="1796" max="1796" width="18.125" style="1" customWidth="1"/>
    <col min="1797" max="1797" width="4.875" style="1" customWidth="1"/>
    <col min="1798" max="2047" width="12.25" style="1"/>
    <col min="2048" max="2048" width="7.75" style="1" customWidth="1"/>
    <col min="2049" max="2049" width="39.625" style="1" customWidth="1"/>
    <col min="2050" max="2050" width="16.75" style="1" customWidth="1"/>
    <col min="2051" max="2051" width="16.125" style="1" customWidth="1"/>
    <col min="2052" max="2052" width="18.125" style="1" customWidth="1"/>
    <col min="2053" max="2053" width="4.875" style="1" customWidth="1"/>
    <col min="2054" max="2303" width="12.25" style="1"/>
    <col min="2304" max="2304" width="7.75" style="1" customWidth="1"/>
    <col min="2305" max="2305" width="39.625" style="1" customWidth="1"/>
    <col min="2306" max="2306" width="16.75" style="1" customWidth="1"/>
    <col min="2307" max="2307" width="16.125" style="1" customWidth="1"/>
    <col min="2308" max="2308" width="18.125" style="1" customWidth="1"/>
    <col min="2309" max="2309" width="4.875" style="1" customWidth="1"/>
    <col min="2310" max="2559" width="12.25" style="1"/>
    <col min="2560" max="2560" width="7.75" style="1" customWidth="1"/>
    <col min="2561" max="2561" width="39.625" style="1" customWidth="1"/>
    <col min="2562" max="2562" width="16.75" style="1" customWidth="1"/>
    <col min="2563" max="2563" width="16.125" style="1" customWidth="1"/>
    <col min="2564" max="2564" width="18.125" style="1" customWidth="1"/>
    <col min="2565" max="2565" width="4.875" style="1" customWidth="1"/>
    <col min="2566" max="2815" width="12.25" style="1"/>
    <col min="2816" max="2816" width="7.75" style="1" customWidth="1"/>
    <col min="2817" max="2817" width="39.625" style="1" customWidth="1"/>
    <col min="2818" max="2818" width="16.75" style="1" customWidth="1"/>
    <col min="2819" max="2819" width="16.125" style="1" customWidth="1"/>
    <col min="2820" max="2820" width="18.125" style="1" customWidth="1"/>
    <col min="2821" max="2821" width="4.875" style="1" customWidth="1"/>
    <col min="2822" max="3071" width="12.25" style="1"/>
    <col min="3072" max="3072" width="7.75" style="1" customWidth="1"/>
    <col min="3073" max="3073" width="39.625" style="1" customWidth="1"/>
    <col min="3074" max="3074" width="16.75" style="1" customWidth="1"/>
    <col min="3075" max="3075" width="16.125" style="1" customWidth="1"/>
    <col min="3076" max="3076" width="18.125" style="1" customWidth="1"/>
    <col min="3077" max="3077" width="4.875" style="1" customWidth="1"/>
    <col min="3078" max="3327" width="12.25" style="1"/>
    <col min="3328" max="3328" width="7.75" style="1" customWidth="1"/>
    <col min="3329" max="3329" width="39.625" style="1" customWidth="1"/>
    <col min="3330" max="3330" width="16.75" style="1" customWidth="1"/>
    <col min="3331" max="3331" width="16.125" style="1" customWidth="1"/>
    <col min="3332" max="3332" width="18.125" style="1" customWidth="1"/>
    <col min="3333" max="3333" width="4.875" style="1" customWidth="1"/>
    <col min="3334" max="3583" width="12.25" style="1"/>
    <col min="3584" max="3584" width="7.75" style="1" customWidth="1"/>
    <col min="3585" max="3585" width="39.625" style="1" customWidth="1"/>
    <col min="3586" max="3586" width="16.75" style="1" customWidth="1"/>
    <col min="3587" max="3587" width="16.125" style="1" customWidth="1"/>
    <col min="3588" max="3588" width="18.125" style="1" customWidth="1"/>
    <col min="3589" max="3589" width="4.875" style="1" customWidth="1"/>
    <col min="3590" max="3839" width="12.25" style="1"/>
    <col min="3840" max="3840" width="7.75" style="1" customWidth="1"/>
    <col min="3841" max="3841" width="39.625" style="1" customWidth="1"/>
    <col min="3842" max="3842" width="16.75" style="1" customWidth="1"/>
    <col min="3843" max="3843" width="16.125" style="1" customWidth="1"/>
    <col min="3844" max="3844" width="18.125" style="1" customWidth="1"/>
    <col min="3845" max="3845" width="4.875" style="1" customWidth="1"/>
    <col min="3846" max="4095" width="12.25" style="1"/>
    <col min="4096" max="4096" width="7.75" style="1" customWidth="1"/>
    <col min="4097" max="4097" width="39.625" style="1" customWidth="1"/>
    <col min="4098" max="4098" width="16.75" style="1" customWidth="1"/>
    <col min="4099" max="4099" width="16.125" style="1" customWidth="1"/>
    <col min="4100" max="4100" width="18.125" style="1" customWidth="1"/>
    <col min="4101" max="4101" width="4.875" style="1" customWidth="1"/>
    <col min="4102" max="4351" width="12.25" style="1"/>
    <col min="4352" max="4352" width="7.75" style="1" customWidth="1"/>
    <col min="4353" max="4353" width="39.625" style="1" customWidth="1"/>
    <col min="4354" max="4354" width="16.75" style="1" customWidth="1"/>
    <col min="4355" max="4355" width="16.125" style="1" customWidth="1"/>
    <col min="4356" max="4356" width="18.125" style="1" customWidth="1"/>
    <col min="4357" max="4357" width="4.875" style="1" customWidth="1"/>
    <col min="4358" max="4607" width="12.25" style="1"/>
    <col min="4608" max="4608" width="7.75" style="1" customWidth="1"/>
    <col min="4609" max="4609" width="39.625" style="1" customWidth="1"/>
    <col min="4610" max="4610" width="16.75" style="1" customWidth="1"/>
    <col min="4611" max="4611" width="16.125" style="1" customWidth="1"/>
    <col min="4612" max="4612" width="18.125" style="1" customWidth="1"/>
    <col min="4613" max="4613" width="4.875" style="1" customWidth="1"/>
    <col min="4614" max="4863" width="12.25" style="1"/>
    <col min="4864" max="4864" width="7.75" style="1" customWidth="1"/>
    <col min="4865" max="4865" width="39.625" style="1" customWidth="1"/>
    <col min="4866" max="4866" width="16.75" style="1" customWidth="1"/>
    <col min="4867" max="4867" width="16.125" style="1" customWidth="1"/>
    <col min="4868" max="4868" width="18.125" style="1" customWidth="1"/>
    <col min="4869" max="4869" width="4.875" style="1" customWidth="1"/>
    <col min="4870" max="5119" width="12.25" style="1"/>
    <col min="5120" max="5120" width="7.75" style="1" customWidth="1"/>
    <col min="5121" max="5121" width="39.625" style="1" customWidth="1"/>
    <col min="5122" max="5122" width="16.75" style="1" customWidth="1"/>
    <col min="5123" max="5123" width="16.125" style="1" customWidth="1"/>
    <col min="5124" max="5124" width="18.125" style="1" customWidth="1"/>
    <col min="5125" max="5125" width="4.875" style="1" customWidth="1"/>
    <col min="5126" max="5375" width="12.25" style="1"/>
    <col min="5376" max="5376" width="7.75" style="1" customWidth="1"/>
    <col min="5377" max="5377" width="39.625" style="1" customWidth="1"/>
    <col min="5378" max="5378" width="16.75" style="1" customWidth="1"/>
    <col min="5379" max="5379" width="16.125" style="1" customWidth="1"/>
    <col min="5380" max="5380" width="18.125" style="1" customWidth="1"/>
    <col min="5381" max="5381" width="4.875" style="1" customWidth="1"/>
    <col min="5382" max="5631" width="12.25" style="1"/>
    <col min="5632" max="5632" width="7.75" style="1" customWidth="1"/>
    <col min="5633" max="5633" width="39.625" style="1" customWidth="1"/>
    <col min="5634" max="5634" width="16.75" style="1" customWidth="1"/>
    <col min="5635" max="5635" width="16.125" style="1" customWidth="1"/>
    <col min="5636" max="5636" width="18.125" style="1" customWidth="1"/>
    <col min="5637" max="5637" width="4.875" style="1" customWidth="1"/>
    <col min="5638" max="5887" width="12.25" style="1"/>
    <col min="5888" max="5888" width="7.75" style="1" customWidth="1"/>
    <col min="5889" max="5889" width="39.625" style="1" customWidth="1"/>
    <col min="5890" max="5890" width="16.75" style="1" customWidth="1"/>
    <col min="5891" max="5891" width="16.125" style="1" customWidth="1"/>
    <col min="5892" max="5892" width="18.125" style="1" customWidth="1"/>
    <col min="5893" max="5893" width="4.875" style="1" customWidth="1"/>
    <col min="5894" max="6143" width="12.25" style="1"/>
    <col min="6144" max="6144" width="7.75" style="1" customWidth="1"/>
    <col min="6145" max="6145" width="39.625" style="1" customWidth="1"/>
    <col min="6146" max="6146" width="16.75" style="1" customWidth="1"/>
    <col min="6147" max="6147" width="16.125" style="1" customWidth="1"/>
    <col min="6148" max="6148" width="18.125" style="1" customWidth="1"/>
    <col min="6149" max="6149" width="4.875" style="1" customWidth="1"/>
    <col min="6150" max="6399" width="12.25" style="1"/>
    <col min="6400" max="6400" width="7.75" style="1" customWidth="1"/>
    <col min="6401" max="6401" width="39.625" style="1" customWidth="1"/>
    <col min="6402" max="6402" width="16.75" style="1" customWidth="1"/>
    <col min="6403" max="6403" width="16.125" style="1" customWidth="1"/>
    <col min="6404" max="6404" width="18.125" style="1" customWidth="1"/>
    <col min="6405" max="6405" width="4.875" style="1" customWidth="1"/>
    <col min="6406" max="6655" width="12.25" style="1"/>
    <col min="6656" max="6656" width="7.75" style="1" customWidth="1"/>
    <col min="6657" max="6657" width="39.625" style="1" customWidth="1"/>
    <col min="6658" max="6658" width="16.75" style="1" customWidth="1"/>
    <col min="6659" max="6659" width="16.125" style="1" customWidth="1"/>
    <col min="6660" max="6660" width="18.125" style="1" customWidth="1"/>
    <col min="6661" max="6661" width="4.875" style="1" customWidth="1"/>
    <col min="6662" max="6911" width="12.25" style="1"/>
    <col min="6912" max="6912" width="7.75" style="1" customWidth="1"/>
    <col min="6913" max="6913" width="39.625" style="1" customWidth="1"/>
    <col min="6914" max="6914" width="16.75" style="1" customWidth="1"/>
    <col min="6915" max="6915" width="16.125" style="1" customWidth="1"/>
    <col min="6916" max="6916" width="18.125" style="1" customWidth="1"/>
    <col min="6917" max="6917" width="4.875" style="1" customWidth="1"/>
    <col min="6918" max="7167" width="12.25" style="1"/>
    <col min="7168" max="7168" width="7.75" style="1" customWidth="1"/>
    <col min="7169" max="7169" width="39.625" style="1" customWidth="1"/>
    <col min="7170" max="7170" width="16.75" style="1" customWidth="1"/>
    <col min="7171" max="7171" width="16.125" style="1" customWidth="1"/>
    <col min="7172" max="7172" width="18.125" style="1" customWidth="1"/>
    <col min="7173" max="7173" width="4.875" style="1" customWidth="1"/>
    <col min="7174" max="7423" width="12.25" style="1"/>
    <col min="7424" max="7424" width="7.75" style="1" customWidth="1"/>
    <col min="7425" max="7425" width="39.625" style="1" customWidth="1"/>
    <col min="7426" max="7426" width="16.75" style="1" customWidth="1"/>
    <col min="7427" max="7427" width="16.125" style="1" customWidth="1"/>
    <col min="7428" max="7428" width="18.125" style="1" customWidth="1"/>
    <col min="7429" max="7429" width="4.875" style="1" customWidth="1"/>
    <col min="7430" max="7679" width="12.25" style="1"/>
    <col min="7680" max="7680" width="7.75" style="1" customWidth="1"/>
    <col min="7681" max="7681" width="39.625" style="1" customWidth="1"/>
    <col min="7682" max="7682" width="16.75" style="1" customWidth="1"/>
    <col min="7683" max="7683" width="16.125" style="1" customWidth="1"/>
    <col min="7684" max="7684" width="18.125" style="1" customWidth="1"/>
    <col min="7685" max="7685" width="4.875" style="1" customWidth="1"/>
    <col min="7686" max="7935" width="12.25" style="1"/>
    <col min="7936" max="7936" width="7.75" style="1" customWidth="1"/>
    <col min="7937" max="7937" width="39.625" style="1" customWidth="1"/>
    <col min="7938" max="7938" width="16.75" style="1" customWidth="1"/>
    <col min="7939" max="7939" width="16.125" style="1" customWidth="1"/>
    <col min="7940" max="7940" width="18.125" style="1" customWidth="1"/>
    <col min="7941" max="7941" width="4.875" style="1" customWidth="1"/>
    <col min="7942" max="8191" width="12.25" style="1"/>
    <col min="8192" max="8192" width="7.75" style="1" customWidth="1"/>
    <col min="8193" max="8193" width="39.625" style="1" customWidth="1"/>
    <col min="8194" max="8194" width="16.75" style="1" customWidth="1"/>
    <col min="8195" max="8195" width="16.125" style="1" customWidth="1"/>
    <col min="8196" max="8196" width="18.125" style="1" customWidth="1"/>
    <col min="8197" max="8197" width="4.875" style="1" customWidth="1"/>
    <col min="8198" max="8447" width="12.25" style="1"/>
    <col min="8448" max="8448" width="7.75" style="1" customWidth="1"/>
    <col min="8449" max="8449" width="39.625" style="1" customWidth="1"/>
    <col min="8450" max="8450" width="16.75" style="1" customWidth="1"/>
    <col min="8451" max="8451" width="16.125" style="1" customWidth="1"/>
    <col min="8452" max="8452" width="18.125" style="1" customWidth="1"/>
    <col min="8453" max="8453" width="4.875" style="1" customWidth="1"/>
    <col min="8454" max="8703" width="12.25" style="1"/>
    <col min="8704" max="8704" width="7.75" style="1" customWidth="1"/>
    <col min="8705" max="8705" width="39.625" style="1" customWidth="1"/>
    <col min="8706" max="8706" width="16.75" style="1" customWidth="1"/>
    <col min="8707" max="8707" width="16.125" style="1" customWidth="1"/>
    <col min="8708" max="8708" width="18.125" style="1" customWidth="1"/>
    <col min="8709" max="8709" width="4.875" style="1" customWidth="1"/>
    <col min="8710" max="8959" width="12.25" style="1"/>
    <col min="8960" max="8960" width="7.75" style="1" customWidth="1"/>
    <col min="8961" max="8961" width="39.625" style="1" customWidth="1"/>
    <col min="8962" max="8962" width="16.75" style="1" customWidth="1"/>
    <col min="8963" max="8963" width="16.125" style="1" customWidth="1"/>
    <col min="8964" max="8964" width="18.125" style="1" customWidth="1"/>
    <col min="8965" max="8965" width="4.875" style="1" customWidth="1"/>
    <col min="8966" max="9215" width="12.25" style="1"/>
    <col min="9216" max="9216" width="7.75" style="1" customWidth="1"/>
    <col min="9217" max="9217" width="39.625" style="1" customWidth="1"/>
    <col min="9218" max="9218" width="16.75" style="1" customWidth="1"/>
    <col min="9219" max="9219" width="16.125" style="1" customWidth="1"/>
    <col min="9220" max="9220" width="18.125" style="1" customWidth="1"/>
    <col min="9221" max="9221" width="4.875" style="1" customWidth="1"/>
    <col min="9222" max="9471" width="12.25" style="1"/>
    <col min="9472" max="9472" width="7.75" style="1" customWidth="1"/>
    <col min="9473" max="9473" width="39.625" style="1" customWidth="1"/>
    <col min="9474" max="9474" width="16.75" style="1" customWidth="1"/>
    <col min="9475" max="9475" width="16.125" style="1" customWidth="1"/>
    <col min="9476" max="9476" width="18.125" style="1" customWidth="1"/>
    <col min="9477" max="9477" width="4.875" style="1" customWidth="1"/>
    <col min="9478" max="9727" width="12.25" style="1"/>
    <col min="9728" max="9728" width="7.75" style="1" customWidth="1"/>
    <col min="9729" max="9729" width="39.625" style="1" customWidth="1"/>
    <col min="9730" max="9730" width="16.75" style="1" customWidth="1"/>
    <col min="9731" max="9731" width="16.125" style="1" customWidth="1"/>
    <col min="9732" max="9732" width="18.125" style="1" customWidth="1"/>
    <col min="9733" max="9733" width="4.875" style="1" customWidth="1"/>
    <col min="9734" max="9983" width="12.25" style="1"/>
    <col min="9984" max="9984" width="7.75" style="1" customWidth="1"/>
    <col min="9985" max="9985" width="39.625" style="1" customWidth="1"/>
    <col min="9986" max="9986" width="16.75" style="1" customWidth="1"/>
    <col min="9987" max="9987" width="16.125" style="1" customWidth="1"/>
    <col min="9988" max="9988" width="18.125" style="1" customWidth="1"/>
    <col min="9989" max="9989" width="4.875" style="1" customWidth="1"/>
    <col min="9990" max="10239" width="12.25" style="1"/>
    <col min="10240" max="10240" width="7.75" style="1" customWidth="1"/>
    <col min="10241" max="10241" width="39.625" style="1" customWidth="1"/>
    <col min="10242" max="10242" width="16.75" style="1" customWidth="1"/>
    <col min="10243" max="10243" width="16.125" style="1" customWidth="1"/>
    <col min="10244" max="10244" width="18.125" style="1" customWidth="1"/>
    <col min="10245" max="10245" width="4.875" style="1" customWidth="1"/>
    <col min="10246" max="10495" width="12.25" style="1"/>
    <col min="10496" max="10496" width="7.75" style="1" customWidth="1"/>
    <col min="10497" max="10497" width="39.625" style="1" customWidth="1"/>
    <col min="10498" max="10498" width="16.75" style="1" customWidth="1"/>
    <col min="10499" max="10499" width="16.125" style="1" customWidth="1"/>
    <col min="10500" max="10500" width="18.125" style="1" customWidth="1"/>
    <col min="10501" max="10501" width="4.875" style="1" customWidth="1"/>
    <col min="10502" max="10751" width="12.25" style="1"/>
    <col min="10752" max="10752" width="7.75" style="1" customWidth="1"/>
    <col min="10753" max="10753" width="39.625" style="1" customWidth="1"/>
    <col min="10754" max="10754" width="16.75" style="1" customWidth="1"/>
    <col min="10755" max="10755" width="16.125" style="1" customWidth="1"/>
    <col min="10756" max="10756" width="18.125" style="1" customWidth="1"/>
    <col min="10757" max="10757" width="4.875" style="1" customWidth="1"/>
    <col min="10758" max="11007" width="12.25" style="1"/>
    <col min="11008" max="11008" width="7.75" style="1" customWidth="1"/>
    <col min="11009" max="11009" width="39.625" style="1" customWidth="1"/>
    <col min="11010" max="11010" width="16.75" style="1" customWidth="1"/>
    <col min="11011" max="11011" width="16.125" style="1" customWidth="1"/>
    <col min="11012" max="11012" width="18.125" style="1" customWidth="1"/>
    <col min="11013" max="11013" width="4.875" style="1" customWidth="1"/>
    <col min="11014" max="11263" width="12.25" style="1"/>
    <col min="11264" max="11264" width="7.75" style="1" customWidth="1"/>
    <col min="11265" max="11265" width="39.625" style="1" customWidth="1"/>
    <col min="11266" max="11266" width="16.75" style="1" customWidth="1"/>
    <col min="11267" max="11267" width="16.125" style="1" customWidth="1"/>
    <col min="11268" max="11268" width="18.125" style="1" customWidth="1"/>
    <col min="11269" max="11269" width="4.875" style="1" customWidth="1"/>
    <col min="11270" max="11519" width="12.25" style="1"/>
    <col min="11520" max="11520" width="7.75" style="1" customWidth="1"/>
    <col min="11521" max="11521" width="39.625" style="1" customWidth="1"/>
    <col min="11522" max="11522" width="16.75" style="1" customWidth="1"/>
    <col min="11523" max="11523" width="16.125" style="1" customWidth="1"/>
    <col min="11524" max="11524" width="18.125" style="1" customWidth="1"/>
    <col min="11525" max="11525" width="4.875" style="1" customWidth="1"/>
    <col min="11526" max="11775" width="12.25" style="1"/>
    <col min="11776" max="11776" width="7.75" style="1" customWidth="1"/>
    <col min="11777" max="11777" width="39.625" style="1" customWidth="1"/>
    <col min="11778" max="11778" width="16.75" style="1" customWidth="1"/>
    <col min="11779" max="11779" width="16.125" style="1" customWidth="1"/>
    <col min="11780" max="11780" width="18.125" style="1" customWidth="1"/>
    <col min="11781" max="11781" width="4.875" style="1" customWidth="1"/>
    <col min="11782" max="12031" width="12.25" style="1"/>
    <col min="12032" max="12032" width="7.75" style="1" customWidth="1"/>
    <col min="12033" max="12033" width="39.625" style="1" customWidth="1"/>
    <col min="12034" max="12034" width="16.75" style="1" customWidth="1"/>
    <col min="12035" max="12035" width="16.125" style="1" customWidth="1"/>
    <col min="12036" max="12036" width="18.125" style="1" customWidth="1"/>
    <col min="12037" max="12037" width="4.875" style="1" customWidth="1"/>
    <col min="12038" max="12287" width="12.25" style="1"/>
    <col min="12288" max="12288" width="7.75" style="1" customWidth="1"/>
    <col min="12289" max="12289" width="39.625" style="1" customWidth="1"/>
    <col min="12290" max="12290" width="16.75" style="1" customWidth="1"/>
    <col min="12291" max="12291" width="16.125" style="1" customWidth="1"/>
    <col min="12292" max="12292" width="18.125" style="1" customWidth="1"/>
    <col min="12293" max="12293" width="4.875" style="1" customWidth="1"/>
    <col min="12294" max="12543" width="12.25" style="1"/>
    <col min="12544" max="12544" width="7.75" style="1" customWidth="1"/>
    <col min="12545" max="12545" width="39.625" style="1" customWidth="1"/>
    <col min="12546" max="12546" width="16.75" style="1" customWidth="1"/>
    <col min="12547" max="12547" width="16.125" style="1" customWidth="1"/>
    <col min="12548" max="12548" width="18.125" style="1" customWidth="1"/>
    <col min="12549" max="12549" width="4.875" style="1" customWidth="1"/>
    <col min="12550" max="12799" width="12.25" style="1"/>
    <col min="12800" max="12800" width="7.75" style="1" customWidth="1"/>
    <col min="12801" max="12801" width="39.625" style="1" customWidth="1"/>
    <col min="12802" max="12802" width="16.75" style="1" customWidth="1"/>
    <col min="12803" max="12803" width="16.125" style="1" customWidth="1"/>
    <col min="12804" max="12804" width="18.125" style="1" customWidth="1"/>
    <col min="12805" max="12805" width="4.875" style="1" customWidth="1"/>
    <col min="12806" max="13055" width="12.25" style="1"/>
    <col min="13056" max="13056" width="7.75" style="1" customWidth="1"/>
    <col min="13057" max="13057" width="39.625" style="1" customWidth="1"/>
    <col min="13058" max="13058" width="16.75" style="1" customWidth="1"/>
    <col min="13059" max="13059" width="16.125" style="1" customWidth="1"/>
    <col min="13060" max="13060" width="18.125" style="1" customWidth="1"/>
    <col min="13061" max="13061" width="4.875" style="1" customWidth="1"/>
    <col min="13062" max="13311" width="12.25" style="1"/>
    <col min="13312" max="13312" width="7.75" style="1" customWidth="1"/>
    <col min="13313" max="13313" width="39.625" style="1" customWidth="1"/>
    <col min="13314" max="13314" width="16.75" style="1" customWidth="1"/>
    <col min="13315" max="13315" width="16.125" style="1" customWidth="1"/>
    <col min="13316" max="13316" width="18.125" style="1" customWidth="1"/>
    <col min="13317" max="13317" width="4.875" style="1" customWidth="1"/>
    <col min="13318" max="13567" width="12.25" style="1"/>
    <col min="13568" max="13568" width="7.75" style="1" customWidth="1"/>
    <col min="13569" max="13569" width="39.625" style="1" customWidth="1"/>
    <col min="13570" max="13570" width="16.75" style="1" customWidth="1"/>
    <col min="13571" max="13571" width="16.125" style="1" customWidth="1"/>
    <col min="13572" max="13572" width="18.125" style="1" customWidth="1"/>
    <col min="13573" max="13573" width="4.875" style="1" customWidth="1"/>
    <col min="13574" max="13823" width="12.25" style="1"/>
    <col min="13824" max="13824" width="7.75" style="1" customWidth="1"/>
    <col min="13825" max="13825" width="39.625" style="1" customWidth="1"/>
    <col min="13826" max="13826" width="16.75" style="1" customWidth="1"/>
    <col min="13827" max="13827" width="16.125" style="1" customWidth="1"/>
    <col min="13828" max="13828" width="18.125" style="1" customWidth="1"/>
    <col min="13829" max="13829" width="4.875" style="1" customWidth="1"/>
    <col min="13830" max="14079" width="12.25" style="1"/>
    <col min="14080" max="14080" width="7.75" style="1" customWidth="1"/>
    <col min="14081" max="14081" width="39.625" style="1" customWidth="1"/>
    <col min="14082" max="14082" width="16.75" style="1" customWidth="1"/>
    <col min="14083" max="14083" width="16.125" style="1" customWidth="1"/>
    <col min="14084" max="14084" width="18.125" style="1" customWidth="1"/>
    <col min="14085" max="14085" width="4.875" style="1" customWidth="1"/>
    <col min="14086" max="14335" width="12.25" style="1"/>
    <col min="14336" max="14336" width="7.75" style="1" customWidth="1"/>
    <col min="14337" max="14337" width="39.625" style="1" customWidth="1"/>
    <col min="14338" max="14338" width="16.75" style="1" customWidth="1"/>
    <col min="14339" max="14339" width="16.125" style="1" customWidth="1"/>
    <col min="14340" max="14340" width="18.125" style="1" customWidth="1"/>
    <col min="14341" max="14341" width="4.875" style="1" customWidth="1"/>
    <col min="14342" max="14591" width="12.25" style="1"/>
    <col min="14592" max="14592" width="7.75" style="1" customWidth="1"/>
    <col min="14593" max="14593" width="39.625" style="1" customWidth="1"/>
    <col min="14594" max="14594" width="16.75" style="1" customWidth="1"/>
    <col min="14595" max="14595" width="16.125" style="1" customWidth="1"/>
    <col min="14596" max="14596" width="18.125" style="1" customWidth="1"/>
    <col min="14597" max="14597" width="4.875" style="1" customWidth="1"/>
    <col min="14598" max="14847" width="12.25" style="1"/>
    <col min="14848" max="14848" width="7.75" style="1" customWidth="1"/>
    <col min="14849" max="14849" width="39.625" style="1" customWidth="1"/>
    <col min="14850" max="14850" width="16.75" style="1" customWidth="1"/>
    <col min="14851" max="14851" width="16.125" style="1" customWidth="1"/>
    <col min="14852" max="14852" width="18.125" style="1" customWidth="1"/>
    <col min="14853" max="14853" width="4.875" style="1" customWidth="1"/>
    <col min="14854" max="15103" width="12.25" style="1"/>
    <col min="15104" max="15104" width="7.75" style="1" customWidth="1"/>
    <col min="15105" max="15105" width="39.625" style="1" customWidth="1"/>
    <col min="15106" max="15106" width="16.75" style="1" customWidth="1"/>
    <col min="15107" max="15107" width="16.125" style="1" customWidth="1"/>
    <col min="15108" max="15108" width="18.125" style="1" customWidth="1"/>
    <col min="15109" max="15109" width="4.875" style="1" customWidth="1"/>
    <col min="15110" max="15359" width="12.25" style="1"/>
    <col min="15360" max="15360" width="7.75" style="1" customWidth="1"/>
    <col min="15361" max="15361" width="39.625" style="1" customWidth="1"/>
    <col min="15362" max="15362" width="16.75" style="1" customWidth="1"/>
    <col min="15363" max="15363" width="16.125" style="1" customWidth="1"/>
    <col min="15364" max="15364" width="18.125" style="1" customWidth="1"/>
    <col min="15365" max="15365" width="4.875" style="1" customWidth="1"/>
    <col min="15366" max="15615" width="12.25" style="1"/>
    <col min="15616" max="15616" width="7.75" style="1" customWidth="1"/>
    <col min="15617" max="15617" width="39.625" style="1" customWidth="1"/>
    <col min="15618" max="15618" width="16.75" style="1" customWidth="1"/>
    <col min="15619" max="15619" width="16.125" style="1" customWidth="1"/>
    <col min="15620" max="15620" width="18.125" style="1" customWidth="1"/>
    <col min="15621" max="15621" width="4.875" style="1" customWidth="1"/>
    <col min="15622" max="15871" width="12.25" style="1"/>
    <col min="15872" max="15872" width="7.75" style="1" customWidth="1"/>
    <col min="15873" max="15873" width="39.625" style="1" customWidth="1"/>
    <col min="15874" max="15874" width="16.75" style="1" customWidth="1"/>
    <col min="15875" max="15875" width="16.125" style="1" customWidth="1"/>
    <col min="15876" max="15876" width="18.125" style="1" customWidth="1"/>
    <col min="15877" max="15877" width="4.875" style="1" customWidth="1"/>
    <col min="15878" max="16127" width="12.25" style="1"/>
    <col min="16128" max="16128" width="7.75" style="1" customWidth="1"/>
    <col min="16129" max="16129" width="39.625" style="1" customWidth="1"/>
    <col min="16130" max="16130" width="16.75" style="1" customWidth="1"/>
    <col min="16131" max="16131" width="16.125" style="1" customWidth="1"/>
    <col min="16132" max="16132" width="18.125" style="1" customWidth="1"/>
    <col min="16133" max="16133" width="4.875" style="1" customWidth="1"/>
    <col min="16134" max="16384" width="12.25" style="1"/>
  </cols>
  <sheetData>
    <row r="1" spans="2:4" ht="18">
      <c r="B1" s="231" t="s">
        <v>702</v>
      </c>
      <c r="C1" s="15"/>
    </row>
    <row r="2" spans="2:4" ht="18.75">
      <c r="B2" s="231"/>
      <c r="C2" s="232" t="s">
        <v>710</v>
      </c>
    </row>
    <row r="4" spans="2:4">
      <c r="C4" s="77" t="s">
        <v>616</v>
      </c>
      <c r="D4" s="314" t="s">
        <v>617</v>
      </c>
    </row>
    <row r="5" spans="2:4">
      <c r="C5" s="77" t="s">
        <v>683</v>
      </c>
    </row>
    <row r="6" spans="2:4">
      <c r="C6" s="77" t="s">
        <v>684</v>
      </c>
    </row>
    <row r="8" spans="2:4" s="2" customFormat="1">
      <c r="B8" s="8" t="s">
        <v>0</v>
      </c>
      <c r="C8" s="8" t="s">
        <v>1</v>
      </c>
      <c r="D8" s="315" t="s">
        <v>5</v>
      </c>
    </row>
    <row r="9" spans="2:4" ht="7.5" customHeight="1"/>
    <row r="10" spans="2:4" ht="15" customHeight="1">
      <c r="B10" s="9" t="s">
        <v>7</v>
      </c>
      <c r="C10" s="7" t="s">
        <v>597</v>
      </c>
      <c r="D10" s="316">
        <f>SUM('Presupuesto Desglose'!H34)</f>
        <v>0</v>
      </c>
    </row>
    <row r="11" spans="2:4" ht="15" customHeight="1">
      <c r="B11" s="10" t="s">
        <v>35</v>
      </c>
      <c r="C11" s="7" t="s">
        <v>598</v>
      </c>
      <c r="D11" s="316">
        <f>SUM('Presupuesto Desglose'!H57)</f>
        <v>0</v>
      </c>
    </row>
    <row r="12" spans="2:4" ht="15" customHeight="1">
      <c r="B12" s="11" t="s">
        <v>51</v>
      </c>
      <c r="C12" s="12" t="s">
        <v>599</v>
      </c>
      <c r="D12" s="317">
        <f>SUM('Presupuesto Desglose'!H72)</f>
        <v>0</v>
      </c>
    </row>
    <row r="13" spans="2:4" ht="7.5" customHeight="1">
      <c r="B13" s="4"/>
      <c r="C13" s="6"/>
      <c r="D13" s="316"/>
    </row>
    <row r="14" spans="2:4" ht="15" customHeight="1">
      <c r="B14" s="331" t="s">
        <v>60</v>
      </c>
      <c r="C14" s="331"/>
      <c r="D14" s="318">
        <f>SUM(D10:D13)</f>
        <v>0</v>
      </c>
    </row>
    <row r="15" spans="2:4" ht="7.5" customHeight="1"/>
    <row r="16" spans="2:4" ht="15" customHeight="1">
      <c r="B16" s="11" t="s">
        <v>61</v>
      </c>
      <c r="C16" s="12" t="s">
        <v>600</v>
      </c>
      <c r="D16" s="317">
        <f>SUM('Presupuesto Desglose'!H149)</f>
        <v>0</v>
      </c>
    </row>
    <row r="17" spans="2:4" ht="15" customHeight="1">
      <c r="B17" s="11" t="s">
        <v>83</v>
      </c>
      <c r="C17" s="13" t="s">
        <v>601</v>
      </c>
      <c r="D17" s="317">
        <f>SUM('Presupuesto Desglose'!H564)</f>
        <v>0</v>
      </c>
    </row>
    <row r="18" spans="2:4" ht="15" customHeight="1">
      <c r="B18" s="11" t="s">
        <v>205</v>
      </c>
      <c r="C18" s="13" t="s">
        <v>602</v>
      </c>
      <c r="D18" s="317">
        <f>SUM('Presupuesto Desglose'!H609)</f>
        <v>0</v>
      </c>
    </row>
    <row r="19" spans="2:4" ht="15" customHeight="1">
      <c r="B19" s="11" t="s">
        <v>246</v>
      </c>
      <c r="C19" s="13" t="s">
        <v>603</v>
      </c>
      <c r="D19" s="317">
        <f>SUM('Presupuesto Desglose'!H670)</f>
        <v>0</v>
      </c>
    </row>
    <row r="20" spans="2:4" ht="15" customHeight="1">
      <c r="B20" s="11" t="s">
        <v>305</v>
      </c>
      <c r="C20" s="13" t="s">
        <v>604</v>
      </c>
      <c r="D20" s="317">
        <f>SUM('Presupuesto Desglose'!H693)</f>
        <v>0</v>
      </c>
    </row>
    <row r="21" spans="2:4" ht="15" customHeight="1">
      <c r="B21" s="11" t="s">
        <v>328</v>
      </c>
      <c r="C21" s="13" t="s">
        <v>605</v>
      </c>
      <c r="D21" s="317">
        <f>SUM('Presupuesto Desglose'!H811)</f>
        <v>0</v>
      </c>
    </row>
    <row r="22" spans="2:4" ht="15" customHeight="1">
      <c r="B22" s="11" t="s">
        <v>373</v>
      </c>
      <c r="C22" s="13" t="s">
        <v>606</v>
      </c>
      <c r="D22" s="317">
        <f>SUM('Presupuesto Desglose'!H837)</f>
        <v>0</v>
      </c>
    </row>
    <row r="23" spans="2:4" ht="15" customHeight="1">
      <c r="B23" s="11" t="s">
        <v>396</v>
      </c>
      <c r="C23" s="13" t="s">
        <v>607</v>
      </c>
      <c r="D23" s="317">
        <f>SUM('Presupuesto Desglose'!H882)</f>
        <v>0</v>
      </c>
    </row>
    <row r="24" spans="2:4" ht="7.5" customHeight="1">
      <c r="B24" s="11"/>
      <c r="C24" s="14"/>
      <c r="D24" s="317"/>
    </row>
    <row r="25" spans="2:4" ht="15" customHeight="1">
      <c r="B25" s="332" t="str">
        <f>'[1]PRESUP DESGLOSADO '!A929</f>
        <v>Total PRODUCCION</v>
      </c>
      <c r="C25" s="333"/>
      <c r="D25" s="318">
        <f>SUM(D16:D24)</f>
        <v>0</v>
      </c>
    </row>
    <row r="26" spans="2:4" ht="7.5" customHeight="1"/>
    <row r="27" spans="2:4" ht="15" customHeight="1">
      <c r="B27" s="11" t="s">
        <v>438</v>
      </c>
      <c r="C27" s="13" t="s">
        <v>608</v>
      </c>
      <c r="D27" s="317">
        <f>SUM('Presupuesto Desglose'!H913)</f>
        <v>0</v>
      </c>
    </row>
    <row r="28" spans="2:4" ht="15" customHeight="1">
      <c r="B28" s="11" t="s">
        <v>460</v>
      </c>
      <c r="C28" s="13" t="s">
        <v>609</v>
      </c>
      <c r="D28" s="317">
        <f>SUM('Presupuesto Desglose'!H942)</f>
        <v>0</v>
      </c>
    </row>
    <row r="29" spans="2:4" ht="15" customHeight="1">
      <c r="B29" s="11" t="s">
        <v>480</v>
      </c>
      <c r="C29" s="13" t="s">
        <v>610</v>
      </c>
      <c r="D29" s="317">
        <f>SUM('Presupuesto Desglose'!H968)</f>
        <v>0</v>
      </c>
    </row>
    <row r="30" spans="2:4" ht="15" customHeight="1">
      <c r="B30" s="11" t="s">
        <v>494</v>
      </c>
      <c r="C30" s="13" t="s">
        <v>611</v>
      </c>
      <c r="D30" s="317">
        <f>SUM('Presupuesto Desglose'!H995)</f>
        <v>0</v>
      </c>
    </row>
    <row r="31" spans="2:4" ht="15" customHeight="1">
      <c r="B31" s="11" t="s">
        <v>510</v>
      </c>
      <c r="C31" s="13" t="s">
        <v>612</v>
      </c>
      <c r="D31" s="317">
        <f>SUM('Presupuesto Desglose'!H1047)</f>
        <v>0</v>
      </c>
    </row>
    <row r="32" spans="2:4" ht="7.5" customHeight="1">
      <c r="B32" s="5"/>
      <c r="C32" s="14"/>
      <c r="D32" s="317"/>
    </row>
    <row r="33" spans="2:4" ht="15" customHeight="1">
      <c r="B33" s="331" t="str">
        <f>'[1]PRESUP DESGLOSADO '!A1072</f>
        <v>Total POSTPRODUCCION</v>
      </c>
      <c r="C33" s="331"/>
      <c r="D33" s="318">
        <f>SUM(D27:D32)</f>
        <v>0</v>
      </c>
    </row>
    <row r="34" spans="2:4" ht="7.5" customHeight="1"/>
    <row r="35" spans="2:4" ht="15" customHeight="1">
      <c r="B35" s="11" t="s">
        <v>547</v>
      </c>
      <c r="C35" s="13" t="s">
        <v>212</v>
      </c>
      <c r="D35" s="317">
        <f>SUM('Presupuesto Desglose'!H1061)</f>
        <v>0</v>
      </c>
    </row>
    <row r="36" spans="2:4" ht="15" customHeight="1">
      <c r="B36" s="11" t="s">
        <v>558</v>
      </c>
      <c r="C36" s="13" t="s">
        <v>613</v>
      </c>
      <c r="D36" s="317">
        <f>SUM('Presupuesto Desglose'!H1076)</f>
        <v>0</v>
      </c>
    </row>
    <row r="37" spans="2:4" ht="15" customHeight="1">
      <c r="B37" s="11" t="s">
        <v>569</v>
      </c>
      <c r="C37" s="13" t="s">
        <v>614</v>
      </c>
      <c r="D37" s="317">
        <f>SUM('Presupuesto Desglose'!H1101)</f>
        <v>0</v>
      </c>
    </row>
    <row r="38" spans="2:4" ht="7.5" customHeight="1">
      <c r="B38" s="5"/>
      <c r="C38" s="14"/>
      <c r="D38" s="317"/>
    </row>
    <row r="39" spans="2:4" ht="15" customHeight="1">
      <c r="B39" s="334" t="s">
        <v>594</v>
      </c>
      <c r="C39" s="331"/>
      <c r="D39" s="318">
        <f>SUM(D35:D38)</f>
        <v>0</v>
      </c>
    </row>
    <row r="40" spans="2:4" ht="7.5" customHeight="1"/>
    <row r="41" spans="2:4" ht="9" customHeight="1"/>
    <row r="42" spans="2:4" ht="15" customHeight="1">
      <c r="B42" s="329" t="s">
        <v>630</v>
      </c>
      <c r="C42" s="330"/>
      <c r="D42" s="319">
        <f>SUM(D14,D25,D33,D39)</f>
        <v>0</v>
      </c>
    </row>
    <row r="43" spans="2:4" ht="15" customHeight="1">
      <c r="B43" s="323" t="s">
        <v>712</v>
      </c>
      <c r="C43" s="324"/>
      <c r="D43" s="320">
        <f>D42*5/100</f>
        <v>0</v>
      </c>
    </row>
    <row r="44" spans="2:4" ht="15" customHeight="1">
      <c r="B44" s="325" t="s">
        <v>713</v>
      </c>
      <c r="C44" s="326"/>
      <c r="D44" s="320">
        <f>D42*3/100</f>
        <v>0</v>
      </c>
    </row>
    <row r="45" spans="2:4" ht="15" customHeight="1" thickBot="1">
      <c r="B45" s="190"/>
      <c r="C45" s="191"/>
      <c r="D45" s="321"/>
    </row>
    <row r="46" spans="2:4" ht="15" customHeight="1" thickBot="1">
      <c r="B46" s="327" t="s">
        <v>637</v>
      </c>
      <c r="C46" s="328"/>
      <c r="D46" s="312">
        <f>SUM(D42:D44)</f>
        <v>0</v>
      </c>
    </row>
  </sheetData>
  <mergeCells count="8">
    <mergeCell ref="B43:C43"/>
    <mergeCell ref="B44:C44"/>
    <mergeCell ref="B46:C46"/>
    <mergeCell ref="B42:C42"/>
    <mergeCell ref="B14:C14"/>
    <mergeCell ref="B25:C25"/>
    <mergeCell ref="B33:C33"/>
    <mergeCell ref="B39:C3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1117"/>
  <sheetViews>
    <sheetView workbookViewId="0">
      <selection activeCell="L1114" sqref="L1114"/>
    </sheetView>
  </sheetViews>
  <sheetFormatPr baseColWidth="10" defaultColWidth="12.25" defaultRowHeight="12.75"/>
  <cols>
    <col min="1" max="1" width="2.25" style="15" customWidth="1"/>
    <col min="2" max="2" width="5.25" style="15" customWidth="1"/>
    <col min="3" max="3" width="38.75" style="15" customWidth="1"/>
    <col min="4" max="4" width="6.375" style="15" customWidth="1"/>
    <col min="5" max="5" width="8.125" style="16" customWidth="1"/>
    <col min="6" max="6" width="4" style="15" customWidth="1"/>
    <col min="7" max="7" width="8.875" style="104" customWidth="1"/>
    <col min="8" max="8" width="13" style="234" customWidth="1"/>
    <col min="9" max="9" width="14.125" style="234" customWidth="1"/>
    <col min="10" max="236" width="12.25" style="15"/>
    <col min="237" max="237" width="6.875" style="15" customWidth="1"/>
    <col min="238" max="238" width="52.25" style="15" customWidth="1"/>
    <col min="239" max="239" width="12.875" style="15" customWidth="1"/>
    <col min="240" max="240" width="11.375" style="15" customWidth="1"/>
    <col min="241" max="241" width="7" style="15" customWidth="1"/>
    <col min="242" max="242" width="12.25" style="15"/>
    <col min="243" max="243" width="18.875" style="15" customWidth="1"/>
    <col min="244" max="244" width="16.75" style="15" customWidth="1"/>
    <col min="245" max="245" width="19" style="15" customWidth="1"/>
    <col min="246" max="492" width="12.25" style="15"/>
    <col min="493" max="493" width="6.875" style="15" customWidth="1"/>
    <col min="494" max="494" width="52.25" style="15" customWidth="1"/>
    <col min="495" max="495" width="12.875" style="15" customWidth="1"/>
    <col min="496" max="496" width="11.375" style="15" customWidth="1"/>
    <col min="497" max="497" width="7" style="15" customWidth="1"/>
    <col min="498" max="498" width="12.25" style="15"/>
    <col min="499" max="499" width="18.875" style="15" customWidth="1"/>
    <col min="500" max="500" width="16.75" style="15" customWidth="1"/>
    <col min="501" max="501" width="19" style="15" customWidth="1"/>
    <col min="502" max="748" width="12.25" style="15"/>
    <col min="749" max="749" width="6.875" style="15" customWidth="1"/>
    <col min="750" max="750" width="52.25" style="15" customWidth="1"/>
    <col min="751" max="751" width="12.875" style="15" customWidth="1"/>
    <col min="752" max="752" width="11.375" style="15" customWidth="1"/>
    <col min="753" max="753" width="7" style="15" customWidth="1"/>
    <col min="754" max="754" width="12.25" style="15"/>
    <col min="755" max="755" width="18.875" style="15" customWidth="1"/>
    <col min="756" max="756" width="16.75" style="15" customWidth="1"/>
    <col min="757" max="757" width="19" style="15" customWidth="1"/>
    <col min="758" max="1004" width="12.25" style="15"/>
    <col min="1005" max="1005" width="6.875" style="15" customWidth="1"/>
    <col min="1006" max="1006" width="52.25" style="15" customWidth="1"/>
    <col min="1007" max="1007" width="12.875" style="15" customWidth="1"/>
    <col min="1008" max="1008" width="11.375" style="15" customWidth="1"/>
    <col min="1009" max="1009" width="7" style="15" customWidth="1"/>
    <col min="1010" max="1010" width="12.25" style="15"/>
    <col min="1011" max="1011" width="18.875" style="15" customWidth="1"/>
    <col min="1012" max="1012" width="16.75" style="15" customWidth="1"/>
    <col min="1013" max="1013" width="19" style="15" customWidth="1"/>
    <col min="1014" max="1260" width="12.25" style="15"/>
    <col min="1261" max="1261" width="6.875" style="15" customWidth="1"/>
    <col min="1262" max="1262" width="52.25" style="15" customWidth="1"/>
    <col min="1263" max="1263" width="12.875" style="15" customWidth="1"/>
    <col min="1264" max="1264" width="11.375" style="15" customWidth="1"/>
    <col min="1265" max="1265" width="7" style="15" customWidth="1"/>
    <col min="1266" max="1266" width="12.25" style="15"/>
    <col min="1267" max="1267" width="18.875" style="15" customWidth="1"/>
    <col min="1268" max="1268" width="16.75" style="15" customWidth="1"/>
    <col min="1269" max="1269" width="19" style="15" customWidth="1"/>
    <col min="1270" max="1516" width="12.25" style="15"/>
    <col min="1517" max="1517" width="6.875" style="15" customWidth="1"/>
    <col min="1518" max="1518" width="52.25" style="15" customWidth="1"/>
    <col min="1519" max="1519" width="12.875" style="15" customWidth="1"/>
    <col min="1520" max="1520" width="11.375" style="15" customWidth="1"/>
    <col min="1521" max="1521" width="7" style="15" customWidth="1"/>
    <col min="1522" max="1522" width="12.25" style="15"/>
    <col min="1523" max="1523" width="18.875" style="15" customWidth="1"/>
    <col min="1524" max="1524" width="16.75" style="15" customWidth="1"/>
    <col min="1525" max="1525" width="19" style="15" customWidth="1"/>
    <col min="1526" max="1772" width="12.25" style="15"/>
    <col min="1773" max="1773" width="6.875" style="15" customWidth="1"/>
    <col min="1774" max="1774" width="52.25" style="15" customWidth="1"/>
    <col min="1775" max="1775" width="12.875" style="15" customWidth="1"/>
    <col min="1776" max="1776" width="11.375" style="15" customWidth="1"/>
    <col min="1777" max="1777" width="7" style="15" customWidth="1"/>
    <col min="1778" max="1778" width="12.25" style="15"/>
    <col min="1779" max="1779" width="18.875" style="15" customWidth="1"/>
    <col min="1780" max="1780" width="16.75" style="15" customWidth="1"/>
    <col min="1781" max="1781" width="19" style="15" customWidth="1"/>
    <col min="1782" max="2028" width="12.25" style="15"/>
    <col min="2029" max="2029" width="6.875" style="15" customWidth="1"/>
    <col min="2030" max="2030" width="52.25" style="15" customWidth="1"/>
    <col min="2031" max="2031" width="12.875" style="15" customWidth="1"/>
    <col min="2032" max="2032" width="11.375" style="15" customWidth="1"/>
    <col min="2033" max="2033" width="7" style="15" customWidth="1"/>
    <col min="2034" max="2034" width="12.25" style="15"/>
    <col min="2035" max="2035" width="18.875" style="15" customWidth="1"/>
    <col min="2036" max="2036" width="16.75" style="15" customWidth="1"/>
    <col min="2037" max="2037" width="19" style="15" customWidth="1"/>
    <col min="2038" max="2284" width="12.25" style="15"/>
    <col min="2285" max="2285" width="6.875" style="15" customWidth="1"/>
    <col min="2286" max="2286" width="52.25" style="15" customWidth="1"/>
    <col min="2287" max="2287" width="12.875" style="15" customWidth="1"/>
    <col min="2288" max="2288" width="11.375" style="15" customWidth="1"/>
    <col min="2289" max="2289" width="7" style="15" customWidth="1"/>
    <col min="2290" max="2290" width="12.25" style="15"/>
    <col min="2291" max="2291" width="18.875" style="15" customWidth="1"/>
    <col min="2292" max="2292" width="16.75" style="15" customWidth="1"/>
    <col min="2293" max="2293" width="19" style="15" customWidth="1"/>
    <col min="2294" max="2540" width="12.25" style="15"/>
    <col min="2541" max="2541" width="6.875" style="15" customWidth="1"/>
    <col min="2542" max="2542" width="52.25" style="15" customWidth="1"/>
    <col min="2543" max="2543" width="12.875" style="15" customWidth="1"/>
    <col min="2544" max="2544" width="11.375" style="15" customWidth="1"/>
    <col min="2545" max="2545" width="7" style="15" customWidth="1"/>
    <col min="2546" max="2546" width="12.25" style="15"/>
    <col min="2547" max="2547" width="18.875" style="15" customWidth="1"/>
    <col min="2548" max="2548" width="16.75" style="15" customWidth="1"/>
    <col min="2549" max="2549" width="19" style="15" customWidth="1"/>
    <col min="2550" max="2796" width="12.25" style="15"/>
    <col min="2797" max="2797" width="6.875" style="15" customWidth="1"/>
    <col min="2798" max="2798" width="52.25" style="15" customWidth="1"/>
    <col min="2799" max="2799" width="12.875" style="15" customWidth="1"/>
    <col min="2800" max="2800" width="11.375" style="15" customWidth="1"/>
    <col min="2801" max="2801" width="7" style="15" customWidth="1"/>
    <col min="2802" max="2802" width="12.25" style="15"/>
    <col min="2803" max="2803" width="18.875" style="15" customWidth="1"/>
    <col min="2804" max="2804" width="16.75" style="15" customWidth="1"/>
    <col min="2805" max="2805" width="19" style="15" customWidth="1"/>
    <col min="2806" max="3052" width="12.25" style="15"/>
    <col min="3053" max="3053" width="6.875" style="15" customWidth="1"/>
    <col min="3054" max="3054" width="52.25" style="15" customWidth="1"/>
    <col min="3055" max="3055" width="12.875" style="15" customWidth="1"/>
    <col min="3056" max="3056" width="11.375" style="15" customWidth="1"/>
    <col min="3057" max="3057" width="7" style="15" customWidth="1"/>
    <col min="3058" max="3058" width="12.25" style="15"/>
    <col min="3059" max="3059" width="18.875" style="15" customWidth="1"/>
    <col min="3060" max="3060" width="16.75" style="15" customWidth="1"/>
    <col min="3061" max="3061" width="19" style="15" customWidth="1"/>
    <col min="3062" max="3308" width="12.25" style="15"/>
    <col min="3309" max="3309" width="6.875" style="15" customWidth="1"/>
    <col min="3310" max="3310" width="52.25" style="15" customWidth="1"/>
    <col min="3311" max="3311" width="12.875" style="15" customWidth="1"/>
    <col min="3312" max="3312" width="11.375" style="15" customWidth="1"/>
    <col min="3313" max="3313" width="7" style="15" customWidth="1"/>
    <col min="3314" max="3314" width="12.25" style="15"/>
    <col min="3315" max="3315" width="18.875" style="15" customWidth="1"/>
    <col min="3316" max="3316" width="16.75" style="15" customWidth="1"/>
    <col min="3317" max="3317" width="19" style="15" customWidth="1"/>
    <col min="3318" max="3564" width="12.25" style="15"/>
    <col min="3565" max="3565" width="6.875" style="15" customWidth="1"/>
    <col min="3566" max="3566" width="52.25" style="15" customWidth="1"/>
    <col min="3567" max="3567" width="12.875" style="15" customWidth="1"/>
    <col min="3568" max="3568" width="11.375" style="15" customWidth="1"/>
    <col min="3569" max="3569" width="7" style="15" customWidth="1"/>
    <col min="3570" max="3570" width="12.25" style="15"/>
    <col min="3571" max="3571" width="18.875" style="15" customWidth="1"/>
    <col min="3572" max="3572" width="16.75" style="15" customWidth="1"/>
    <col min="3573" max="3573" width="19" style="15" customWidth="1"/>
    <col min="3574" max="3820" width="12.25" style="15"/>
    <col min="3821" max="3821" width="6.875" style="15" customWidth="1"/>
    <col min="3822" max="3822" width="52.25" style="15" customWidth="1"/>
    <col min="3823" max="3823" width="12.875" style="15" customWidth="1"/>
    <col min="3824" max="3824" width="11.375" style="15" customWidth="1"/>
    <col min="3825" max="3825" width="7" style="15" customWidth="1"/>
    <col min="3826" max="3826" width="12.25" style="15"/>
    <col min="3827" max="3827" width="18.875" style="15" customWidth="1"/>
    <col min="3828" max="3828" width="16.75" style="15" customWidth="1"/>
    <col min="3829" max="3829" width="19" style="15" customWidth="1"/>
    <col min="3830" max="4076" width="12.25" style="15"/>
    <col min="4077" max="4077" width="6.875" style="15" customWidth="1"/>
    <col min="4078" max="4078" width="52.25" style="15" customWidth="1"/>
    <col min="4079" max="4079" width="12.875" style="15" customWidth="1"/>
    <col min="4080" max="4080" width="11.375" style="15" customWidth="1"/>
    <col min="4081" max="4081" width="7" style="15" customWidth="1"/>
    <col min="4082" max="4082" width="12.25" style="15"/>
    <col min="4083" max="4083" width="18.875" style="15" customWidth="1"/>
    <col min="4084" max="4084" width="16.75" style="15" customWidth="1"/>
    <col min="4085" max="4085" width="19" style="15" customWidth="1"/>
    <col min="4086" max="4332" width="12.25" style="15"/>
    <col min="4333" max="4333" width="6.875" style="15" customWidth="1"/>
    <col min="4334" max="4334" width="52.25" style="15" customWidth="1"/>
    <col min="4335" max="4335" width="12.875" style="15" customWidth="1"/>
    <col min="4336" max="4336" width="11.375" style="15" customWidth="1"/>
    <col min="4337" max="4337" width="7" style="15" customWidth="1"/>
    <col min="4338" max="4338" width="12.25" style="15"/>
    <col min="4339" max="4339" width="18.875" style="15" customWidth="1"/>
    <col min="4340" max="4340" width="16.75" style="15" customWidth="1"/>
    <col min="4341" max="4341" width="19" style="15" customWidth="1"/>
    <col min="4342" max="4588" width="12.25" style="15"/>
    <col min="4589" max="4589" width="6.875" style="15" customWidth="1"/>
    <col min="4590" max="4590" width="52.25" style="15" customWidth="1"/>
    <col min="4591" max="4591" width="12.875" style="15" customWidth="1"/>
    <col min="4592" max="4592" width="11.375" style="15" customWidth="1"/>
    <col min="4593" max="4593" width="7" style="15" customWidth="1"/>
    <col min="4594" max="4594" width="12.25" style="15"/>
    <col min="4595" max="4595" width="18.875" style="15" customWidth="1"/>
    <col min="4596" max="4596" width="16.75" style="15" customWidth="1"/>
    <col min="4597" max="4597" width="19" style="15" customWidth="1"/>
    <col min="4598" max="4844" width="12.25" style="15"/>
    <col min="4845" max="4845" width="6.875" style="15" customWidth="1"/>
    <col min="4846" max="4846" width="52.25" style="15" customWidth="1"/>
    <col min="4847" max="4847" width="12.875" style="15" customWidth="1"/>
    <col min="4848" max="4848" width="11.375" style="15" customWidth="1"/>
    <col min="4849" max="4849" width="7" style="15" customWidth="1"/>
    <col min="4850" max="4850" width="12.25" style="15"/>
    <col min="4851" max="4851" width="18.875" style="15" customWidth="1"/>
    <col min="4852" max="4852" width="16.75" style="15" customWidth="1"/>
    <col min="4853" max="4853" width="19" style="15" customWidth="1"/>
    <col min="4854" max="5100" width="12.25" style="15"/>
    <col min="5101" max="5101" width="6.875" style="15" customWidth="1"/>
    <col min="5102" max="5102" width="52.25" style="15" customWidth="1"/>
    <col min="5103" max="5103" width="12.875" style="15" customWidth="1"/>
    <col min="5104" max="5104" width="11.375" style="15" customWidth="1"/>
    <col min="5105" max="5105" width="7" style="15" customWidth="1"/>
    <col min="5106" max="5106" width="12.25" style="15"/>
    <col min="5107" max="5107" width="18.875" style="15" customWidth="1"/>
    <col min="5108" max="5108" width="16.75" style="15" customWidth="1"/>
    <col min="5109" max="5109" width="19" style="15" customWidth="1"/>
    <col min="5110" max="5356" width="12.25" style="15"/>
    <col min="5357" max="5357" width="6.875" style="15" customWidth="1"/>
    <col min="5358" max="5358" width="52.25" style="15" customWidth="1"/>
    <col min="5359" max="5359" width="12.875" style="15" customWidth="1"/>
    <col min="5360" max="5360" width="11.375" style="15" customWidth="1"/>
    <col min="5361" max="5361" width="7" style="15" customWidth="1"/>
    <col min="5362" max="5362" width="12.25" style="15"/>
    <col min="5363" max="5363" width="18.875" style="15" customWidth="1"/>
    <col min="5364" max="5364" width="16.75" style="15" customWidth="1"/>
    <col min="5365" max="5365" width="19" style="15" customWidth="1"/>
    <col min="5366" max="5612" width="12.25" style="15"/>
    <col min="5613" max="5613" width="6.875" style="15" customWidth="1"/>
    <col min="5614" max="5614" width="52.25" style="15" customWidth="1"/>
    <col min="5615" max="5615" width="12.875" style="15" customWidth="1"/>
    <col min="5616" max="5616" width="11.375" style="15" customWidth="1"/>
    <col min="5617" max="5617" width="7" style="15" customWidth="1"/>
    <col min="5618" max="5618" width="12.25" style="15"/>
    <col min="5619" max="5619" width="18.875" style="15" customWidth="1"/>
    <col min="5620" max="5620" width="16.75" style="15" customWidth="1"/>
    <col min="5621" max="5621" width="19" style="15" customWidth="1"/>
    <col min="5622" max="5868" width="12.25" style="15"/>
    <col min="5869" max="5869" width="6.875" style="15" customWidth="1"/>
    <col min="5870" max="5870" width="52.25" style="15" customWidth="1"/>
    <col min="5871" max="5871" width="12.875" style="15" customWidth="1"/>
    <col min="5872" max="5872" width="11.375" style="15" customWidth="1"/>
    <col min="5873" max="5873" width="7" style="15" customWidth="1"/>
    <col min="5874" max="5874" width="12.25" style="15"/>
    <col min="5875" max="5875" width="18.875" style="15" customWidth="1"/>
    <col min="5876" max="5876" width="16.75" style="15" customWidth="1"/>
    <col min="5877" max="5877" width="19" style="15" customWidth="1"/>
    <col min="5878" max="6124" width="12.25" style="15"/>
    <col min="6125" max="6125" width="6.875" style="15" customWidth="1"/>
    <col min="6126" max="6126" width="52.25" style="15" customWidth="1"/>
    <col min="6127" max="6127" width="12.875" style="15" customWidth="1"/>
    <col min="6128" max="6128" width="11.375" style="15" customWidth="1"/>
    <col min="6129" max="6129" width="7" style="15" customWidth="1"/>
    <col min="6130" max="6130" width="12.25" style="15"/>
    <col min="6131" max="6131" width="18.875" style="15" customWidth="1"/>
    <col min="6132" max="6132" width="16.75" style="15" customWidth="1"/>
    <col min="6133" max="6133" width="19" style="15" customWidth="1"/>
    <col min="6134" max="6380" width="12.25" style="15"/>
    <col min="6381" max="6381" width="6.875" style="15" customWidth="1"/>
    <col min="6382" max="6382" width="52.25" style="15" customWidth="1"/>
    <col min="6383" max="6383" width="12.875" style="15" customWidth="1"/>
    <col min="6384" max="6384" width="11.375" style="15" customWidth="1"/>
    <col min="6385" max="6385" width="7" style="15" customWidth="1"/>
    <col min="6386" max="6386" width="12.25" style="15"/>
    <col min="6387" max="6387" width="18.875" style="15" customWidth="1"/>
    <col min="6388" max="6388" width="16.75" style="15" customWidth="1"/>
    <col min="6389" max="6389" width="19" style="15" customWidth="1"/>
    <col min="6390" max="6636" width="12.25" style="15"/>
    <col min="6637" max="6637" width="6.875" style="15" customWidth="1"/>
    <col min="6638" max="6638" width="52.25" style="15" customWidth="1"/>
    <col min="6639" max="6639" width="12.875" style="15" customWidth="1"/>
    <col min="6640" max="6640" width="11.375" style="15" customWidth="1"/>
    <col min="6641" max="6641" width="7" style="15" customWidth="1"/>
    <col min="6642" max="6642" width="12.25" style="15"/>
    <col min="6643" max="6643" width="18.875" style="15" customWidth="1"/>
    <col min="6644" max="6644" width="16.75" style="15" customWidth="1"/>
    <col min="6645" max="6645" width="19" style="15" customWidth="1"/>
    <col min="6646" max="6892" width="12.25" style="15"/>
    <col min="6893" max="6893" width="6.875" style="15" customWidth="1"/>
    <col min="6894" max="6894" width="52.25" style="15" customWidth="1"/>
    <col min="6895" max="6895" width="12.875" style="15" customWidth="1"/>
    <col min="6896" max="6896" width="11.375" style="15" customWidth="1"/>
    <col min="6897" max="6897" width="7" style="15" customWidth="1"/>
    <col min="6898" max="6898" width="12.25" style="15"/>
    <col min="6899" max="6899" width="18.875" style="15" customWidth="1"/>
    <col min="6900" max="6900" width="16.75" style="15" customWidth="1"/>
    <col min="6901" max="6901" width="19" style="15" customWidth="1"/>
    <col min="6902" max="7148" width="12.25" style="15"/>
    <col min="7149" max="7149" width="6.875" style="15" customWidth="1"/>
    <col min="7150" max="7150" width="52.25" style="15" customWidth="1"/>
    <col min="7151" max="7151" width="12.875" style="15" customWidth="1"/>
    <col min="7152" max="7152" width="11.375" style="15" customWidth="1"/>
    <col min="7153" max="7153" width="7" style="15" customWidth="1"/>
    <col min="7154" max="7154" width="12.25" style="15"/>
    <col min="7155" max="7155" width="18.875" style="15" customWidth="1"/>
    <col min="7156" max="7156" width="16.75" style="15" customWidth="1"/>
    <col min="7157" max="7157" width="19" style="15" customWidth="1"/>
    <col min="7158" max="7404" width="12.25" style="15"/>
    <col min="7405" max="7405" width="6.875" style="15" customWidth="1"/>
    <col min="7406" max="7406" width="52.25" style="15" customWidth="1"/>
    <col min="7407" max="7407" width="12.875" style="15" customWidth="1"/>
    <col min="7408" max="7408" width="11.375" style="15" customWidth="1"/>
    <col min="7409" max="7409" width="7" style="15" customWidth="1"/>
    <col min="7410" max="7410" width="12.25" style="15"/>
    <col min="7411" max="7411" width="18.875" style="15" customWidth="1"/>
    <col min="7412" max="7412" width="16.75" style="15" customWidth="1"/>
    <col min="7413" max="7413" width="19" style="15" customWidth="1"/>
    <col min="7414" max="7660" width="12.25" style="15"/>
    <col min="7661" max="7661" width="6.875" style="15" customWidth="1"/>
    <col min="7662" max="7662" width="52.25" style="15" customWidth="1"/>
    <col min="7663" max="7663" width="12.875" style="15" customWidth="1"/>
    <col min="7664" max="7664" width="11.375" style="15" customWidth="1"/>
    <col min="7665" max="7665" width="7" style="15" customWidth="1"/>
    <col min="7666" max="7666" width="12.25" style="15"/>
    <col min="7667" max="7667" width="18.875" style="15" customWidth="1"/>
    <col min="7668" max="7668" width="16.75" style="15" customWidth="1"/>
    <col min="7669" max="7669" width="19" style="15" customWidth="1"/>
    <col min="7670" max="7916" width="12.25" style="15"/>
    <col min="7917" max="7917" width="6.875" style="15" customWidth="1"/>
    <col min="7918" max="7918" width="52.25" style="15" customWidth="1"/>
    <col min="7919" max="7919" width="12.875" style="15" customWidth="1"/>
    <col min="7920" max="7920" width="11.375" style="15" customWidth="1"/>
    <col min="7921" max="7921" width="7" style="15" customWidth="1"/>
    <col min="7922" max="7922" width="12.25" style="15"/>
    <col min="7923" max="7923" width="18.875" style="15" customWidth="1"/>
    <col min="7924" max="7924" width="16.75" style="15" customWidth="1"/>
    <col min="7925" max="7925" width="19" style="15" customWidth="1"/>
    <col min="7926" max="8172" width="12.25" style="15"/>
    <col min="8173" max="8173" width="6.875" style="15" customWidth="1"/>
    <col min="8174" max="8174" width="52.25" style="15" customWidth="1"/>
    <col min="8175" max="8175" width="12.875" style="15" customWidth="1"/>
    <col min="8176" max="8176" width="11.375" style="15" customWidth="1"/>
    <col min="8177" max="8177" width="7" style="15" customWidth="1"/>
    <col min="8178" max="8178" width="12.25" style="15"/>
    <col min="8179" max="8179" width="18.875" style="15" customWidth="1"/>
    <col min="8180" max="8180" width="16.75" style="15" customWidth="1"/>
    <col min="8181" max="8181" width="19" style="15" customWidth="1"/>
    <col min="8182" max="8428" width="12.25" style="15"/>
    <col min="8429" max="8429" width="6.875" style="15" customWidth="1"/>
    <col min="8430" max="8430" width="52.25" style="15" customWidth="1"/>
    <col min="8431" max="8431" width="12.875" style="15" customWidth="1"/>
    <col min="8432" max="8432" width="11.375" style="15" customWidth="1"/>
    <col min="8433" max="8433" width="7" style="15" customWidth="1"/>
    <col min="8434" max="8434" width="12.25" style="15"/>
    <col min="8435" max="8435" width="18.875" style="15" customWidth="1"/>
    <col min="8436" max="8436" width="16.75" style="15" customWidth="1"/>
    <col min="8437" max="8437" width="19" style="15" customWidth="1"/>
    <col min="8438" max="8684" width="12.25" style="15"/>
    <col min="8685" max="8685" width="6.875" style="15" customWidth="1"/>
    <col min="8686" max="8686" width="52.25" style="15" customWidth="1"/>
    <col min="8687" max="8687" width="12.875" style="15" customWidth="1"/>
    <col min="8688" max="8688" width="11.375" style="15" customWidth="1"/>
    <col min="8689" max="8689" width="7" style="15" customWidth="1"/>
    <col min="8690" max="8690" width="12.25" style="15"/>
    <col min="8691" max="8691" width="18.875" style="15" customWidth="1"/>
    <col min="8692" max="8692" width="16.75" style="15" customWidth="1"/>
    <col min="8693" max="8693" width="19" style="15" customWidth="1"/>
    <col min="8694" max="8940" width="12.25" style="15"/>
    <col min="8941" max="8941" width="6.875" style="15" customWidth="1"/>
    <col min="8942" max="8942" width="52.25" style="15" customWidth="1"/>
    <col min="8943" max="8943" width="12.875" style="15" customWidth="1"/>
    <col min="8944" max="8944" width="11.375" style="15" customWidth="1"/>
    <col min="8945" max="8945" width="7" style="15" customWidth="1"/>
    <col min="8946" max="8946" width="12.25" style="15"/>
    <col min="8947" max="8947" width="18.875" style="15" customWidth="1"/>
    <col min="8948" max="8948" width="16.75" style="15" customWidth="1"/>
    <col min="8949" max="8949" width="19" style="15" customWidth="1"/>
    <col min="8950" max="9196" width="12.25" style="15"/>
    <col min="9197" max="9197" width="6.875" style="15" customWidth="1"/>
    <col min="9198" max="9198" width="52.25" style="15" customWidth="1"/>
    <col min="9199" max="9199" width="12.875" style="15" customWidth="1"/>
    <col min="9200" max="9200" width="11.375" style="15" customWidth="1"/>
    <col min="9201" max="9201" width="7" style="15" customWidth="1"/>
    <col min="9202" max="9202" width="12.25" style="15"/>
    <col min="9203" max="9203" width="18.875" style="15" customWidth="1"/>
    <col min="9204" max="9204" width="16.75" style="15" customWidth="1"/>
    <col min="9205" max="9205" width="19" style="15" customWidth="1"/>
    <col min="9206" max="9452" width="12.25" style="15"/>
    <col min="9453" max="9453" width="6.875" style="15" customWidth="1"/>
    <col min="9454" max="9454" width="52.25" style="15" customWidth="1"/>
    <col min="9455" max="9455" width="12.875" style="15" customWidth="1"/>
    <col min="9456" max="9456" width="11.375" style="15" customWidth="1"/>
    <col min="9457" max="9457" width="7" style="15" customWidth="1"/>
    <col min="9458" max="9458" width="12.25" style="15"/>
    <col min="9459" max="9459" width="18.875" style="15" customWidth="1"/>
    <col min="9460" max="9460" width="16.75" style="15" customWidth="1"/>
    <col min="9461" max="9461" width="19" style="15" customWidth="1"/>
    <col min="9462" max="9708" width="12.25" style="15"/>
    <col min="9709" max="9709" width="6.875" style="15" customWidth="1"/>
    <col min="9710" max="9710" width="52.25" style="15" customWidth="1"/>
    <col min="9711" max="9711" width="12.875" style="15" customWidth="1"/>
    <col min="9712" max="9712" width="11.375" style="15" customWidth="1"/>
    <col min="9713" max="9713" width="7" style="15" customWidth="1"/>
    <col min="9714" max="9714" width="12.25" style="15"/>
    <col min="9715" max="9715" width="18.875" style="15" customWidth="1"/>
    <col min="9716" max="9716" width="16.75" style="15" customWidth="1"/>
    <col min="9717" max="9717" width="19" style="15" customWidth="1"/>
    <col min="9718" max="9964" width="12.25" style="15"/>
    <col min="9965" max="9965" width="6.875" style="15" customWidth="1"/>
    <col min="9966" max="9966" width="52.25" style="15" customWidth="1"/>
    <col min="9967" max="9967" width="12.875" style="15" customWidth="1"/>
    <col min="9968" max="9968" width="11.375" style="15" customWidth="1"/>
    <col min="9969" max="9969" width="7" style="15" customWidth="1"/>
    <col min="9970" max="9970" width="12.25" style="15"/>
    <col min="9971" max="9971" width="18.875" style="15" customWidth="1"/>
    <col min="9972" max="9972" width="16.75" style="15" customWidth="1"/>
    <col min="9973" max="9973" width="19" style="15" customWidth="1"/>
    <col min="9974" max="10220" width="12.25" style="15"/>
    <col min="10221" max="10221" width="6.875" style="15" customWidth="1"/>
    <col min="10222" max="10222" width="52.25" style="15" customWidth="1"/>
    <col min="10223" max="10223" width="12.875" style="15" customWidth="1"/>
    <col min="10224" max="10224" width="11.375" style="15" customWidth="1"/>
    <col min="10225" max="10225" width="7" style="15" customWidth="1"/>
    <col min="10226" max="10226" width="12.25" style="15"/>
    <col min="10227" max="10227" width="18.875" style="15" customWidth="1"/>
    <col min="10228" max="10228" width="16.75" style="15" customWidth="1"/>
    <col min="10229" max="10229" width="19" style="15" customWidth="1"/>
    <col min="10230" max="10476" width="12.25" style="15"/>
    <col min="10477" max="10477" width="6.875" style="15" customWidth="1"/>
    <col min="10478" max="10478" width="52.25" style="15" customWidth="1"/>
    <col min="10479" max="10479" width="12.875" style="15" customWidth="1"/>
    <col min="10480" max="10480" width="11.375" style="15" customWidth="1"/>
    <col min="10481" max="10481" width="7" style="15" customWidth="1"/>
    <col min="10482" max="10482" width="12.25" style="15"/>
    <col min="10483" max="10483" width="18.875" style="15" customWidth="1"/>
    <col min="10484" max="10484" width="16.75" style="15" customWidth="1"/>
    <col min="10485" max="10485" width="19" style="15" customWidth="1"/>
    <col min="10486" max="10732" width="12.25" style="15"/>
    <col min="10733" max="10733" width="6.875" style="15" customWidth="1"/>
    <col min="10734" max="10734" width="52.25" style="15" customWidth="1"/>
    <col min="10735" max="10735" width="12.875" style="15" customWidth="1"/>
    <col min="10736" max="10736" width="11.375" style="15" customWidth="1"/>
    <col min="10737" max="10737" width="7" style="15" customWidth="1"/>
    <col min="10738" max="10738" width="12.25" style="15"/>
    <col min="10739" max="10739" width="18.875" style="15" customWidth="1"/>
    <col min="10740" max="10740" width="16.75" style="15" customWidth="1"/>
    <col min="10741" max="10741" width="19" style="15" customWidth="1"/>
    <col min="10742" max="10988" width="12.25" style="15"/>
    <col min="10989" max="10989" width="6.875" style="15" customWidth="1"/>
    <col min="10990" max="10990" width="52.25" style="15" customWidth="1"/>
    <col min="10991" max="10991" width="12.875" style="15" customWidth="1"/>
    <col min="10992" max="10992" width="11.375" style="15" customWidth="1"/>
    <col min="10993" max="10993" width="7" style="15" customWidth="1"/>
    <col min="10994" max="10994" width="12.25" style="15"/>
    <col min="10995" max="10995" width="18.875" style="15" customWidth="1"/>
    <col min="10996" max="10996" width="16.75" style="15" customWidth="1"/>
    <col min="10997" max="10997" width="19" style="15" customWidth="1"/>
    <col min="10998" max="11244" width="12.25" style="15"/>
    <col min="11245" max="11245" width="6.875" style="15" customWidth="1"/>
    <col min="11246" max="11246" width="52.25" style="15" customWidth="1"/>
    <col min="11247" max="11247" width="12.875" style="15" customWidth="1"/>
    <col min="11248" max="11248" width="11.375" style="15" customWidth="1"/>
    <col min="11249" max="11249" width="7" style="15" customWidth="1"/>
    <col min="11250" max="11250" width="12.25" style="15"/>
    <col min="11251" max="11251" width="18.875" style="15" customWidth="1"/>
    <col min="11252" max="11252" width="16.75" style="15" customWidth="1"/>
    <col min="11253" max="11253" width="19" style="15" customWidth="1"/>
    <col min="11254" max="11500" width="12.25" style="15"/>
    <col min="11501" max="11501" width="6.875" style="15" customWidth="1"/>
    <col min="11502" max="11502" width="52.25" style="15" customWidth="1"/>
    <col min="11503" max="11503" width="12.875" style="15" customWidth="1"/>
    <col min="11504" max="11504" width="11.375" style="15" customWidth="1"/>
    <col min="11505" max="11505" width="7" style="15" customWidth="1"/>
    <col min="11506" max="11506" width="12.25" style="15"/>
    <col min="11507" max="11507" width="18.875" style="15" customWidth="1"/>
    <col min="11508" max="11508" width="16.75" style="15" customWidth="1"/>
    <col min="11509" max="11509" width="19" style="15" customWidth="1"/>
    <col min="11510" max="11756" width="12.25" style="15"/>
    <col min="11757" max="11757" width="6.875" style="15" customWidth="1"/>
    <col min="11758" max="11758" width="52.25" style="15" customWidth="1"/>
    <col min="11759" max="11759" width="12.875" style="15" customWidth="1"/>
    <col min="11760" max="11760" width="11.375" style="15" customWidth="1"/>
    <col min="11761" max="11761" width="7" style="15" customWidth="1"/>
    <col min="11762" max="11762" width="12.25" style="15"/>
    <col min="11763" max="11763" width="18.875" style="15" customWidth="1"/>
    <col min="11764" max="11764" width="16.75" style="15" customWidth="1"/>
    <col min="11765" max="11765" width="19" style="15" customWidth="1"/>
    <col min="11766" max="12012" width="12.25" style="15"/>
    <col min="12013" max="12013" width="6.875" style="15" customWidth="1"/>
    <col min="12014" max="12014" width="52.25" style="15" customWidth="1"/>
    <col min="12015" max="12015" width="12.875" style="15" customWidth="1"/>
    <col min="12016" max="12016" width="11.375" style="15" customWidth="1"/>
    <col min="12017" max="12017" width="7" style="15" customWidth="1"/>
    <col min="12018" max="12018" width="12.25" style="15"/>
    <col min="12019" max="12019" width="18.875" style="15" customWidth="1"/>
    <col min="12020" max="12020" width="16.75" style="15" customWidth="1"/>
    <col min="12021" max="12021" width="19" style="15" customWidth="1"/>
    <col min="12022" max="12268" width="12.25" style="15"/>
    <col min="12269" max="12269" width="6.875" style="15" customWidth="1"/>
    <col min="12270" max="12270" width="52.25" style="15" customWidth="1"/>
    <col min="12271" max="12271" width="12.875" style="15" customWidth="1"/>
    <col min="12272" max="12272" width="11.375" style="15" customWidth="1"/>
    <col min="12273" max="12273" width="7" style="15" customWidth="1"/>
    <col min="12274" max="12274" width="12.25" style="15"/>
    <col min="12275" max="12275" width="18.875" style="15" customWidth="1"/>
    <col min="12276" max="12276" width="16.75" style="15" customWidth="1"/>
    <col min="12277" max="12277" width="19" style="15" customWidth="1"/>
    <col min="12278" max="12524" width="12.25" style="15"/>
    <col min="12525" max="12525" width="6.875" style="15" customWidth="1"/>
    <col min="12526" max="12526" width="52.25" style="15" customWidth="1"/>
    <col min="12527" max="12527" width="12.875" style="15" customWidth="1"/>
    <col min="12528" max="12528" width="11.375" style="15" customWidth="1"/>
    <col min="12529" max="12529" width="7" style="15" customWidth="1"/>
    <col min="12530" max="12530" width="12.25" style="15"/>
    <col min="12531" max="12531" width="18.875" style="15" customWidth="1"/>
    <col min="12532" max="12532" width="16.75" style="15" customWidth="1"/>
    <col min="12533" max="12533" width="19" style="15" customWidth="1"/>
    <col min="12534" max="12780" width="12.25" style="15"/>
    <col min="12781" max="12781" width="6.875" style="15" customWidth="1"/>
    <col min="12782" max="12782" width="52.25" style="15" customWidth="1"/>
    <col min="12783" max="12783" width="12.875" style="15" customWidth="1"/>
    <col min="12784" max="12784" width="11.375" style="15" customWidth="1"/>
    <col min="12785" max="12785" width="7" style="15" customWidth="1"/>
    <col min="12786" max="12786" width="12.25" style="15"/>
    <col min="12787" max="12787" width="18.875" style="15" customWidth="1"/>
    <col min="12788" max="12788" width="16.75" style="15" customWidth="1"/>
    <col min="12789" max="12789" width="19" style="15" customWidth="1"/>
    <col min="12790" max="13036" width="12.25" style="15"/>
    <col min="13037" max="13037" width="6.875" style="15" customWidth="1"/>
    <col min="13038" max="13038" width="52.25" style="15" customWidth="1"/>
    <col min="13039" max="13039" width="12.875" style="15" customWidth="1"/>
    <col min="13040" max="13040" width="11.375" style="15" customWidth="1"/>
    <col min="13041" max="13041" width="7" style="15" customWidth="1"/>
    <col min="13042" max="13042" width="12.25" style="15"/>
    <col min="13043" max="13043" width="18.875" style="15" customWidth="1"/>
    <col min="13044" max="13044" width="16.75" style="15" customWidth="1"/>
    <col min="13045" max="13045" width="19" style="15" customWidth="1"/>
    <col min="13046" max="13292" width="12.25" style="15"/>
    <col min="13293" max="13293" width="6.875" style="15" customWidth="1"/>
    <col min="13294" max="13294" width="52.25" style="15" customWidth="1"/>
    <col min="13295" max="13295" width="12.875" style="15" customWidth="1"/>
    <col min="13296" max="13296" width="11.375" style="15" customWidth="1"/>
    <col min="13297" max="13297" width="7" style="15" customWidth="1"/>
    <col min="13298" max="13298" width="12.25" style="15"/>
    <col min="13299" max="13299" width="18.875" style="15" customWidth="1"/>
    <col min="13300" max="13300" width="16.75" style="15" customWidth="1"/>
    <col min="13301" max="13301" width="19" style="15" customWidth="1"/>
    <col min="13302" max="13548" width="12.25" style="15"/>
    <col min="13549" max="13549" width="6.875" style="15" customWidth="1"/>
    <col min="13550" max="13550" width="52.25" style="15" customWidth="1"/>
    <col min="13551" max="13551" width="12.875" style="15" customWidth="1"/>
    <col min="13552" max="13552" width="11.375" style="15" customWidth="1"/>
    <col min="13553" max="13553" width="7" style="15" customWidth="1"/>
    <col min="13554" max="13554" width="12.25" style="15"/>
    <col min="13555" max="13555" width="18.875" style="15" customWidth="1"/>
    <col min="13556" max="13556" width="16.75" style="15" customWidth="1"/>
    <col min="13557" max="13557" width="19" style="15" customWidth="1"/>
    <col min="13558" max="13804" width="12.25" style="15"/>
    <col min="13805" max="13805" width="6.875" style="15" customWidth="1"/>
    <col min="13806" max="13806" width="52.25" style="15" customWidth="1"/>
    <col min="13807" max="13807" width="12.875" style="15" customWidth="1"/>
    <col min="13808" max="13808" width="11.375" style="15" customWidth="1"/>
    <col min="13809" max="13809" width="7" style="15" customWidth="1"/>
    <col min="13810" max="13810" width="12.25" style="15"/>
    <col min="13811" max="13811" width="18.875" style="15" customWidth="1"/>
    <col min="13812" max="13812" width="16.75" style="15" customWidth="1"/>
    <col min="13813" max="13813" width="19" style="15" customWidth="1"/>
    <col min="13814" max="14060" width="12.25" style="15"/>
    <col min="14061" max="14061" width="6.875" style="15" customWidth="1"/>
    <col min="14062" max="14062" width="52.25" style="15" customWidth="1"/>
    <col min="14063" max="14063" width="12.875" style="15" customWidth="1"/>
    <col min="14064" max="14064" width="11.375" style="15" customWidth="1"/>
    <col min="14065" max="14065" width="7" style="15" customWidth="1"/>
    <col min="14066" max="14066" width="12.25" style="15"/>
    <col min="14067" max="14067" width="18.875" style="15" customWidth="1"/>
    <col min="14068" max="14068" width="16.75" style="15" customWidth="1"/>
    <col min="14069" max="14069" width="19" style="15" customWidth="1"/>
    <col min="14070" max="14316" width="12.25" style="15"/>
    <col min="14317" max="14317" width="6.875" style="15" customWidth="1"/>
    <col min="14318" max="14318" width="52.25" style="15" customWidth="1"/>
    <col min="14319" max="14319" width="12.875" style="15" customWidth="1"/>
    <col min="14320" max="14320" width="11.375" style="15" customWidth="1"/>
    <col min="14321" max="14321" width="7" style="15" customWidth="1"/>
    <col min="14322" max="14322" width="12.25" style="15"/>
    <col min="14323" max="14323" width="18.875" style="15" customWidth="1"/>
    <col min="14324" max="14324" width="16.75" style="15" customWidth="1"/>
    <col min="14325" max="14325" width="19" style="15" customWidth="1"/>
    <col min="14326" max="14572" width="12.25" style="15"/>
    <col min="14573" max="14573" width="6.875" style="15" customWidth="1"/>
    <col min="14574" max="14574" width="52.25" style="15" customWidth="1"/>
    <col min="14575" max="14575" width="12.875" style="15" customWidth="1"/>
    <col min="14576" max="14576" width="11.375" style="15" customWidth="1"/>
    <col min="14577" max="14577" width="7" style="15" customWidth="1"/>
    <col min="14578" max="14578" width="12.25" style="15"/>
    <col min="14579" max="14579" width="18.875" style="15" customWidth="1"/>
    <col min="14580" max="14580" width="16.75" style="15" customWidth="1"/>
    <col min="14581" max="14581" width="19" style="15" customWidth="1"/>
    <col min="14582" max="14828" width="12.25" style="15"/>
    <col min="14829" max="14829" width="6.875" style="15" customWidth="1"/>
    <col min="14830" max="14830" width="52.25" style="15" customWidth="1"/>
    <col min="14831" max="14831" width="12.875" style="15" customWidth="1"/>
    <col min="14832" max="14832" width="11.375" style="15" customWidth="1"/>
    <col min="14833" max="14833" width="7" style="15" customWidth="1"/>
    <col min="14834" max="14834" width="12.25" style="15"/>
    <col min="14835" max="14835" width="18.875" style="15" customWidth="1"/>
    <col min="14836" max="14836" width="16.75" style="15" customWidth="1"/>
    <col min="14837" max="14837" width="19" style="15" customWidth="1"/>
    <col min="14838" max="15084" width="12.25" style="15"/>
    <col min="15085" max="15085" width="6.875" style="15" customWidth="1"/>
    <col min="15086" max="15086" width="52.25" style="15" customWidth="1"/>
    <col min="15087" max="15087" width="12.875" style="15" customWidth="1"/>
    <col min="15088" max="15088" width="11.375" style="15" customWidth="1"/>
    <col min="15089" max="15089" width="7" style="15" customWidth="1"/>
    <col min="15090" max="15090" width="12.25" style="15"/>
    <col min="15091" max="15091" width="18.875" style="15" customWidth="1"/>
    <col min="15092" max="15092" width="16.75" style="15" customWidth="1"/>
    <col min="15093" max="15093" width="19" style="15" customWidth="1"/>
    <col min="15094" max="15340" width="12.25" style="15"/>
    <col min="15341" max="15341" width="6.875" style="15" customWidth="1"/>
    <col min="15342" max="15342" width="52.25" style="15" customWidth="1"/>
    <col min="15343" max="15343" width="12.875" style="15" customWidth="1"/>
    <col min="15344" max="15344" width="11.375" style="15" customWidth="1"/>
    <col min="15345" max="15345" width="7" style="15" customWidth="1"/>
    <col min="15346" max="15346" width="12.25" style="15"/>
    <col min="15347" max="15347" width="18.875" style="15" customWidth="1"/>
    <col min="15348" max="15348" width="16.75" style="15" customWidth="1"/>
    <col min="15349" max="15349" width="19" style="15" customWidth="1"/>
    <col min="15350" max="15596" width="12.25" style="15"/>
    <col min="15597" max="15597" width="6.875" style="15" customWidth="1"/>
    <col min="15598" max="15598" width="52.25" style="15" customWidth="1"/>
    <col min="15599" max="15599" width="12.875" style="15" customWidth="1"/>
    <col min="15600" max="15600" width="11.375" style="15" customWidth="1"/>
    <col min="15601" max="15601" width="7" style="15" customWidth="1"/>
    <col min="15602" max="15602" width="12.25" style="15"/>
    <col min="15603" max="15603" width="18.875" style="15" customWidth="1"/>
    <col min="15604" max="15604" width="16.75" style="15" customWidth="1"/>
    <col min="15605" max="15605" width="19" style="15" customWidth="1"/>
    <col min="15606" max="15852" width="12.25" style="15"/>
    <col min="15853" max="15853" width="6.875" style="15" customWidth="1"/>
    <col min="15854" max="15854" width="52.25" style="15" customWidth="1"/>
    <col min="15855" max="15855" width="12.875" style="15" customWidth="1"/>
    <col min="15856" max="15856" width="11.375" style="15" customWidth="1"/>
    <col min="15857" max="15857" width="7" style="15" customWidth="1"/>
    <col min="15858" max="15858" width="12.25" style="15"/>
    <col min="15859" max="15859" width="18.875" style="15" customWidth="1"/>
    <col min="15860" max="15860" width="16.75" style="15" customWidth="1"/>
    <col min="15861" max="15861" width="19" style="15" customWidth="1"/>
    <col min="15862" max="16108" width="12.25" style="15"/>
    <col min="16109" max="16109" width="6.875" style="15" customWidth="1"/>
    <col min="16110" max="16110" width="52.25" style="15" customWidth="1"/>
    <col min="16111" max="16111" width="12.875" style="15" customWidth="1"/>
    <col min="16112" max="16112" width="11.375" style="15" customWidth="1"/>
    <col min="16113" max="16113" width="7" style="15" customWidth="1"/>
    <col min="16114" max="16114" width="12.25" style="15"/>
    <col min="16115" max="16115" width="18.875" style="15" customWidth="1"/>
    <col min="16116" max="16116" width="16.75" style="15" customWidth="1"/>
    <col min="16117" max="16117" width="19" style="15" customWidth="1"/>
    <col min="16118" max="16384" width="12.25" style="15"/>
  </cols>
  <sheetData>
    <row r="1" spans="2:9" ht="18">
      <c r="B1" s="231" t="s">
        <v>702</v>
      </c>
    </row>
    <row r="2" spans="2:9" ht="18.75">
      <c r="C2" s="232" t="s">
        <v>710</v>
      </c>
    </row>
    <row r="5" spans="2:9" ht="15">
      <c r="B5" s="53"/>
      <c r="C5" s="77" t="s">
        <v>616</v>
      </c>
      <c r="F5" s="78" t="s">
        <v>617</v>
      </c>
    </row>
    <row r="6" spans="2:9" ht="15">
      <c r="C6" s="77" t="s">
        <v>618</v>
      </c>
      <c r="D6" s="3"/>
      <c r="F6" s="77" t="s">
        <v>596</v>
      </c>
    </row>
    <row r="8" spans="2:9">
      <c r="B8" s="90" t="s">
        <v>0</v>
      </c>
      <c r="C8" s="90" t="s">
        <v>1</v>
      </c>
      <c r="D8" s="90" t="s">
        <v>615</v>
      </c>
      <c r="E8" s="90" t="s">
        <v>2</v>
      </c>
      <c r="F8" s="90" t="s">
        <v>3</v>
      </c>
      <c r="G8" s="105" t="s">
        <v>4</v>
      </c>
      <c r="H8" s="245" t="s">
        <v>5</v>
      </c>
      <c r="I8" s="245" t="s">
        <v>6</v>
      </c>
    </row>
    <row r="9" spans="2:9">
      <c r="B9" s="75"/>
      <c r="C9" s="66"/>
      <c r="D9" s="66"/>
      <c r="E9" s="68"/>
      <c r="F9" s="66"/>
      <c r="G9" s="106"/>
      <c r="H9" s="246"/>
      <c r="I9" s="292"/>
    </row>
    <row r="10" spans="2:9">
      <c r="B10" s="91" t="s">
        <v>7</v>
      </c>
      <c r="C10" s="92" t="s">
        <v>8</v>
      </c>
      <c r="D10" s="93"/>
      <c r="E10" s="93"/>
      <c r="F10" s="93"/>
      <c r="G10" s="107"/>
      <c r="H10" s="247"/>
      <c r="I10" s="293"/>
    </row>
    <row r="11" spans="2:9">
      <c r="B11" s="23" t="s">
        <v>9</v>
      </c>
      <c r="C11" s="24" t="s">
        <v>10</v>
      </c>
      <c r="D11" s="25"/>
      <c r="E11" s="26"/>
      <c r="F11" s="25"/>
      <c r="G11" s="108"/>
      <c r="H11" s="248"/>
      <c r="I11" s="248"/>
    </row>
    <row r="12" spans="2:9">
      <c r="B12" s="28"/>
      <c r="C12" s="29" t="s">
        <v>11</v>
      </c>
      <c r="D12" s="30"/>
      <c r="E12" s="19" t="s">
        <v>623</v>
      </c>
      <c r="F12" s="30"/>
      <c r="G12" s="109"/>
      <c r="H12" s="249">
        <f>+G12*D12*F12</f>
        <v>0</v>
      </c>
      <c r="I12" s="259"/>
    </row>
    <row r="13" spans="2:9">
      <c r="B13" s="28"/>
      <c r="C13" s="29" t="s">
        <v>12</v>
      </c>
      <c r="D13" s="30"/>
      <c r="E13" s="19" t="s">
        <v>623</v>
      </c>
      <c r="F13" s="30"/>
      <c r="G13" s="109"/>
      <c r="H13" s="249">
        <f t="shared" ref="H13:H24" si="0">+G13*D13*F13</f>
        <v>0</v>
      </c>
      <c r="I13" s="259"/>
    </row>
    <row r="14" spans="2:9">
      <c r="B14" s="28"/>
      <c r="C14" s="29" t="s">
        <v>13</v>
      </c>
      <c r="D14" s="30"/>
      <c r="E14" s="19" t="s">
        <v>623</v>
      </c>
      <c r="F14" s="30"/>
      <c r="G14" s="109"/>
      <c r="H14" s="249">
        <f t="shared" si="0"/>
        <v>0</v>
      </c>
      <c r="I14" s="259"/>
    </row>
    <row r="15" spans="2:9">
      <c r="B15" s="28"/>
      <c r="C15" s="29" t="s">
        <v>14</v>
      </c>
      <c r="D15" s="30"/>
      <c r="E15" s="19" t="s">
        <v>623</v>
      </c>
      <c r="F15" s="30"/>
      <c r="G15" s="109"/>
      <c r="H15" s="249">
        <f t="shared" si="0"/>
        <v>0</v>
      </c>
      <c r="I15" s="259"/>
    </row>
    <row r="16" spans="2:9">
      <c r="B16" s="28"/>
      <c r="C16" s="18" t="s">
        <v>15</v>
      </c>
      <c r="D16" s="30"/>
      <c r="E16" s="19" t="s">
        <v>361</v>
      </c>
      <c r="F16" s="30"/>
      <c r="G16" s="109"/>
      <c r="H16" s="249">
        <f t="shared" si="0"/>
        <v>0</v>
      </c>
      <c r="I16" s="259"/>
    </row>
    <row r="17" spans="2:9">
      <c r="B17" s="28"/>
      <c r="C17" s="29" t="s">
        <v>16</v>
      </c>
      <c r="D17" s="30"/>
      <c r="E17" s="19" t="s">
        <v>361</v>
      </c>
      <c r="F17" s="30"/>
      <c r="G17" s="109"/>
      <c r="H17" s="249">
        <f t="shared" si="0"/>
        <v>0</v>
      </c>
      <c r="I17" s="259"/>
    </row>
    <row r="18" spans="2:9">
      <c r="B18" s="28"/>
      <c r="C18" s="18" t="s">
        <v>17</v>
      </c>
      <c r="D18" s="30"/>
      <c r="E18" s="19" t="s">
        <v>361</v>
      </c>
      <c r="F18" s="30"/>
      <c r="G18" s="109"/>
      <c r="H18" s="249">
        <f t="shared" si="0"/>
        <v>0</v>
      </c>
      <c r="I18" s="259"/>
    </row>
    <row r="19" spans="2:9">
      <c r="B19" s="28"/>
      <c r="C19" s="18" t="s">
        <v>18</v>
      </c>
      <c r="D19" s="30"/>
      <c r="E19" s="19" t="s">
        <v>333</v>
      </c>
      <c r="F19" s="30"/>
      <c r="G19" s="109"/>
      <c r="H19" s="249">
        <f t="shared" si="0"/>
        <v>0</v>
      </c>
      <c r="I19" s="259"/>
    </row>
    <row r="20" spans="2:9">
      <c r="B20" s="28"/>
      <c r="C20" s="29" t="s">
        <v>19</v>
      </c>
      <c r="D20" s="30"/>
      <c r="E20" s="19" t="s">
        <v>333</v>
      </c>
      <c r="F20" s="30"/>
      <c r="G20" s="109"/>
      <c r="H20" s="249">
        <f t="shared" si="0"/>
        <v>0</v>
      </c>
      <c r="I20" s="259"/>
    </row>
    <row r="21" spans="2:9">
      <c r="B21" s="28"/>
      <c r="C21" s="29" t="s">
        <v>20</v>
      </c>
      <c r="D21" s="30"/>
      <c r="E21" s="19" t="s">
        <v>352</v>
      </c>
      <c r="F21" s="30"/>
      <c r="G21" s="109"/>
      <c r="H21" s="249">
        <f t="shared" si="0"/>
        <v>0</v>
      </c>
      <c r="I21" s="259"/>
    </row>
    <row r="22" spans="2:9">
      <c r="B22" s="28"/>
      <c r="C22" s="29" t="s">
        <v>21</v>
      </c>
      <c r="D22" s="30"/>
      <c r="E22" s="19" t="s">
        <v>361</v>
      </c>
      <c r="F22" s="30"/>
      <c r="G22" s="109"/>
      <c r="H22" s="249">
        <f t="shared" si="0"/>
        <v>0</v>
      </c>
      <c r="I22" s="259"/>
    </row>
    <row r="23" spans="2:9">
      <c r="B23" s="28"/>
      <c r="C23" s="29" t="s">
        <v>22</v>
      </c>
      <c r="D23" s="30"/>
      <c r="E23" s="19" t="s">
        <v>361</v>
      </c>
      <c r="F23" s="30"/>
      <c r="G23" s="109"/>
      <c r="H23" s="249">
        <f t="shared" si="0"/>
        <v>0</v>
      </c>
      <c r="I23" s="259"/>
    </row>
    <row r="24" spans="2:9">
      <c r="B24" s="28"/>
      <c r="C24" s="29" t="s">
        <v>23</v>
      </c>
      <c r="D24" s="30"/>
      <c r="E24" s="19" t="s">
        <v>361</v>
      </c>
      <c r="F24" s="30"/>
      <c r="G24" s="110"/>
      <c r="H24" s="249">
        <f t="shared" si="0"/>
        <v>0</v>
      </c>
      <c r="I24" s="259"/>
    </row>
    <row r="25" spans="2:9">
      <c r="B25" s="28"/>
      <c r="C25" s="29"/>
      <c r="D25" s="30"/>
      <c r="E25" s="19"/>
      <c r="F25" s="30"/>
      <c r="G25" s="110"/>
      <c r="H25" s="249"/>
      <c r="I25" s="249"/>
    </row>
    <row r="26" spans="2:9">
      <c r="B26" s="32"/>
      <c r="C26" s="43" t="s">
        <v>24</v>
      </c>
      <c r="D26" s="33"/>
      <c r="E26" s="34"/>
      <c r="F26" s="33"/>
      <c r="G26" s="111"/>
      <c r="H26" s="250">
        <f>SUM(H11:H25)</f>
        <v>0</v>
      </c>
      <c r="I26" s="250">
        <f>SUM(H26)</f>
        <v>0</v>
      </c>
    </row>
    <row r="27" spans="2:9">
      <c r="B27" s="73" t="s">
        <v>25</v>
      </c>
      <c r="C27" s="72" t="s">
        <v>26</v>
      </c>
      <c r="D27" s="26"/>
      <c r="E27" s="25"/>
      <c r="F27" s="26"/>
      <c r="G27" s="112"/>
      <c r="H27" s="251"/>
      <c r="I27" s="259"/>
    </row>
    <row r="28" spans="2:9">
      <c r="B28" s="17"/>
      <c r="C28" s="54" t="s">
        <v>27</v>
      </c>
      <c r="D28" s="19"/>
      <c r="E28" s="30" t="s">
        <v>623</v>
      </c>
      <c r="F28" s="19"/>
      <c r="G28" s="113"/>
      <c r="H28" s="249">
        <f>+G28*D28*F28</f>
        <v>0</v>
      </c>
      <c r="I28" s="259"/>
    </row>
    <row r="29" spans="2:9">
      <c r="B29" s="17"/>
      <c r="C29" s="54" t="s">
        <v>28</v>
      </c>
      <c r="D29" s="19"/>
      <c r="E29" s="30" t="s">
        <v>623</v>
      </c>
      <c r="F29" s="19"/>
      <c r="G29" s="113"/>
      <c r="H29" s="249">
        <f t="shared" ref="H29:H31" si="1">+G29*D29*F29</f>
        <v>0</v>
      </c>
      <c r="I29" s="259"/>
    </row>
    <row r="30" spans="2:9">
      <c r="B30" s="17"/>
      <c r="C30" s="54" t="s">
        <v>29</v>
      </c>
      <c r="D30" s="19"/>
      <c r="E30" s="30" t="s">
        <v>361</v>
      </c>
      <c r="F30" s="19"/>
      <c r="G30" s="113"/>
      <c r="H30" s="249">
        <f t="shared" si="1"/>
        <v>0</v>
      </c>
      <c r="I30" s="259"/>
    </row>
    <row r="31" spans="2:9">
      <c r="B31" s="17"/>
      <c r="C31" s="54" t="s">
        <v>30</v>
      </c>
      <c r="D31" s="19"/>
      <c r="E31" s="30" t="s">
        <v>361</v>
      </c>
      <c r="F31" s="19"/>
      <c r="G31" s="113"/>
      <c r="H31" s="249">
        <f t="shared" si="1"/>
        <v>0</v>
      </c>
      <c r="I31" s="259"/>
    </row>
    <row r="32" spans="2:9">
      <c r="B32" s="17"/>
      <c r="C32" s="54"/>
      <c r="D32" s="19"/>
      <c r="E32" s="30"/>
      <c r="F32" s="19"/>
      <c r="G32" s="114"/>
      <c r="H32" s="249"/>
      <c r="I32" s="259"/>
    </row>
    <row r="33" spans="2:9">
      <c r="B33" s="38"/>
      <c r="C33" s="80" t="s">
        <v>32</v>
      </c>
      <c r="D33" s="34"/>
      <c r="E33" s="33"/>
      <c r="F33" s="34"/>
      <c r="G33" s="115"/>
      <c r="H33" s="252">
        <f>SUM(H27:H32)</f>
        <v>0</v>
      </c>
      <c r="I33" s="250">
        <f>SUM(H33)</f>
        <v>0</v>
      </c>
    </row>
    <row r="34" spans="2:9">
      <c r="B34" s="94" t="s">
        <v>33</v>
      </c>
      <c r="C34" s="95" t="s">
        <v>34</v>
      </c>
      <c r="D34" s="96"/>
      <c r="E34" s="96"/>
      <c r="F34" s="96"/>
      <c r="G34" s="116"/>
      <c r="H34" s="253">
        <f>SUM(H26,H33)</f>
        <v>0</v>
      </c>
      <c r="I34" s="294"/>
    </row>
    <row r="35" spans="2:9">
      <c r="B35" s="17"/>
      <c r="C35" s="18"/>
      <c r="D35" s="19"/>
      <c r="E35" s="19"/>
      <c r="F35" s="19"/>
      <c r="G35" s="117"/>
      <c r="H35" s="254"/>
      <c r="I35" s="251"/>
    </row>
    <row r="36" spans="2:9">
      <c r="B36" s="97" t="s">
        <v>35</v>
      </c>
      <c r="C36" s="92" t="s">
        <v>36</v>
      </c>
      <c r="D36" s="98"/>
      <c r="E36" s="98"/>
      <c r="F36" s="98"/>
      <c r="G36" s="118"/>
      <c r="H36" s="255"/>
      <c r="I36" s="252"/>
    </row>
    <row r="37" spans="2:9">
      <c r="B37" s="79" t="s">
        <v>37</v>
      </c>
      <c r="C37" s="79" t="s">
        <v>38</v>
      </c>
      <c r="D37" s="19"/>
      <c r="E37" s="25"/>
      <c r="F37" s="19"/>
      <c r="G37" s="108"/>
      <c r="H37" s="248"/>
      <c r="I37" s="248"/>
    </row>
    <row r="38" spans="2:9">
      <c r="B38" s="28"/>
      <c r="C38" s="28" t="s">
        <v>39</v>
      </c>
      <c r="D38" s="19"/>
      <c r="E38" s="30"/>
      <c r="F38" s="19"/>
      <c r="G38" s="109"/>
      <c r="H38" s="249">
        <f>+G38*D38*F38</f>
        <v>0</v>
      </c>
      <c r="I38" s="259"/>
    </row>
    <row r="39" spans="2:9">
      <c r="B39" s="28"/>
      <c r="C39" s="28" t="s">
        <v>40</v>
      </c>
      <c r="D39" s="19"/>
      <c r="E39" s="30" t="s">
        <v>619</v>
      </c>
      <c r="F39" s="19"/>
      <c r="G39" s="109"/>
      <c r="H39" s="249">
        <f t="shared" ref="H39:H43" si="2">+G39*D39*F39</f>
        <v>0</v>
      </c>
      <c r="I39" s="259"/>
    </row>
    <row r="40" spans="2:9">
      <c r="B40" s="28"/>
      <c r="C40" s="28" t="s">
        <v>41</v>
      </c>
      <c r="D40" s="19"/>
      <c r="E40" s="30" t="s">
        <v>619</v>
      </c>
      <c r="F40" s="19"/>
      <c r="G40" s="109"/>
      <c r="H40" s="249">
        <f t="shared" si="2"/>
        <v>0</v>
      </c>
      <c r="I40" s="259"/>
    </row>
    <row r="41" spans="2:9">
      <c r="B41" s="28"/>
      <c r="C41" s="28" t="s">
        <v>42</v>
      </c>
      <c r="D41" s="19"/>
      <c r="E41" s="30" t="s">
        <v>619</v>
      </c>
      <c r="F41" s="19"/>
      <c r="G41" s="109"/>
      <c r="H41" s="249">
        <f t="shared" si="2"/>
        <v>0</v>
      </c>
      <c r="I41" s="259"/>
    </row>
    <row r="42" spans="2:9">
      <c r="B42" s="28"/>
      <c r="C42" s="28" t="s">
        <v>20</v>
      </c>
      <c r="D42" s="19"/>
      <c r="E42" s="30" t="s">
        <v>352</v>
      </c>
      <c r="F42" s="19"/>
      <c r="G42" s="109"/>
      <c r="H42" s="249">
        <f t="shared" si="2"/>
        <v>0</v>
      </c>
      <c r="I42" s="259"/>
    </row>
    <row r="43" spans="2:9">
      <c r="B43" s="28"/>
      <c r="C43" s="28" t="s">
        <v>43</v>
      </c>
      <c r="D43" s="19"/>
      <c r="E43" s="30" t="s">
        <v>333</v>
      </c>
      <c r="F43" s="19"/>
      <c r="G43" s="109"/>
      <c r="H43" s="249">
        <f t="shared" si="2"/>
        <v>0</v>
      </c>
      <c r="I43" s="259"/>
    </row>
    <row r="44" spans="2:9">
      <c r="B44" s="28"/>
      <c r="C44" s="28" t="s">
        <v>19</v>
      </c>
      <c r="D44" s="19"/>
      <c r="E44" s="30" t="s">
        <v>361</v>
      </c>
      <c r="F44" s="19"/>
      <c r="G44" s="110"/>
      <c r="H44" s="249">
        <f t="shared" ref="H44" si="3">+G44*D44*F44</f>
        <v>0</v>
      </c>
      <c r="I44" s="259"/>
    </row>
    <row r="45" spans="2:9">
      <c r="B45" s="28"/>
      <c r="C45" s="28"/>
      <c r="D45" s="19"/>
      <c r="E45" s="30"/>
      <c r="F45" s="19"/>
      <c r="G45" s="110"/>
      <c r="H45" s="249"/>
      <c r="I45" s="259"/>
    </row>
    <row r="46" spans="2:9">
      <c r="B46" s="57"/>
      <c r="C46" s="80" t="s">
        <v>45</v>
      </c>
      <c r="D46" s="34"/>
      <c r="E46" s="33"/>
      <c r="F46" s="34"/>
      <c r="G46" s="111"/>
      <c r="H46" s="250">
        <f>SUM(H37:H45)</f>
        <v>0</v>
      </c>
      <c r="I46" s="250">
        <f>SUM(H46)</f>
        <v>0</v>
      </c>
    </row>
    <row r="47" spans="2:9">
      <c r="B47" s="79" t="s">
        <v>46</v>
      </c>
      <c r="C47" s="72" t="s">
        <v>47</v>
      </c>
      <c r="D47" s="19"/>
      <c r="E47" s="25"/>
      <c r="F47" s="25"/>
      <c r="G47" s="119"/>
      <c r="H47" s="248"/>
      <c r="I47" s="248"/>
    </row>
    <row r="48" spans="2:9">
      <c r="B48" s="28"/>
      <c r="C48" s="28" t="s">
        <v>48</v>
      </c>
      <c r="D48" s="19"/>
      <c r="E48" s="30"/>
      <c r="F48" s="30"/>
      <c r="G48" s="119"/>
      <c r="H48" s="249">
        <f>+G48*D48*F48</f>
        <v>0</v>
      </c>
      <c r="I48" s="259"/>
    </row>
    <row r="49" spans="2:9">
      <c r="B49" s="28"/>
      <c r="C49" s="28" t="s">
        <v>40</v>
      </c>
      <c r="D49" s="19"/>
      <c r="E49" s="30" t="s">
        <v>619</v>
      </c>
      <c r="F49" s="30"/>
      <c r="G49" s="119"/>
      <c r="H49" s="249">
        <f t="shared" ref="H49:H53" si="4">+G49*D49*F49</f>
        <v>0</v>
      </c>
      <c r="I49" s="259"/>
    </row>
    <row r="50" spans="2:9">
      <c r="B50" s="28"/>
      <c r="C50" s="28" t="s">
        <v>41</v>
      </c>
      <c r="D50" s="19"/>
      <c r="E50" s="30" t="s">
        <v>619</v>
      </c>
      <c r="F50" s="30"/>
      <c r="G50" s="119"/>
      <c r="H50" s="249">
        <f t="shared" si="4"/>
        <v>0</v>
      </c>
      <c r="I50" s="259"/>
    </row>
    <row r="51" spans="2:9">
      <c r="B51" s="28"/>
      <c r="C51" s="28" t="s">
        <v>42</v>
      </c>
      <c r="D51" s="19"/>
      <c r="E51" s="30" t="s">
        <v>619</v>
      </c>
      <c r="F51" s="30"/>
      <c r="G51" s="119"/>
      <c r="H51" s="249">
        <f t="shared" si="4"/>
        <v>0</v>
      </c>
      <c r="I51" s="259"/>
    </row>
    <row r="52" spans="2:9">
      <c r="B52" s="28"/>
      <c r="C52" s="28" t="s">
        <v>20</v>
      </c>
      <c r="D52" s="19"/>
      <c r="E52" s="30" t="s">
        <v>352</v>
      </c>
      <c r="F52" s="30"/>
      <c r="G52" s="119"/>
      <c r="H52" s="249">
        <f t="shared" si="4"/>
        <v>0</v>
      </c>
      <c r="I52" s="259"/>
    </row>
    <row r="53" spans="2:9">
      <c r="B53" s="28"/>
      <c r="C53" s="28" t="s">
        <v>43</v>
      </c>
      <c r="D53" s="19"/>
      <c r="E53" s="30" t="s">
        <v>333</v>
      </c>
      <c r="F53" s="30"/>
      <c r="G53" s="119"/>
      <c r="H53" s="249">
        <f t="shared" si="4"/>
        <v>0</v>
      </c>
      <c r="I53" s="259"/>
    </row>
    <row r="54" spans="2:9">
      <c r="B54" s="28"/>
      <c r="C54" s="28" t="s">
        <v>19</v>
      </c>
      <c r="D54" s="19"/>
      <c r="E54" s="30" t="s">
        <v>361</v>
      </c>
      <c r="F54" s="30"/>
      <c r="G54" s="120"/>
      <c r="H54" s="249">
        <f t="shared" ref="H54" si="5">+G54*D54*F54</f>
        <v>0</v>
      </c>
      <c r="I54" s="259"/>
    </row>
    <row r="55" spans="2:9">
      <c r="B55" s="28"/>
      <c r="C55" s="28"/>
      <c r="D55" s="19"/>
      <c r="E55" s="30"/>
      <c r="F55" s="30"/>
      <c r="G55" s="120"/>
      <c r="H55" s="249"/>
      <c r="I55" s="259"/>
    </row>
    <row r="56" spans="2:9">
      <c r="B56" s="79"/>
      <c r="C56" s="80" t="s">
        <v>49</v>
      </c>
      <c r="D56" s="19"/>
      <c r="E56" s="33"/>
      <c r="F56" s="33"/>
      <c r="G56" s="119"/>
      <c r="H56" s="250">
        <f>SUM(H47:H55)</f>
        <v>0</v>
      </c>
      <c r="I56" s="250">
        <f>SUM(H56)</f>
        <v>0</v>
      </c>
    </row>
    <row r="57" spans="2:9">
      <c r="B57" s="91" t="s">
        <v>35</v>
      </c>
      <c r="C57" s="92" t="s">
        <v>50</v>
      </c>
      <c r="D57" s="93"/>
      <c r="E57" s="93"/>
      <c r="F57" s="93"/>
      <c r="G57" s="107"/>
      <c r="H57" s="253">
        <f>SUM(H46,H56)</f>
        <v>0</v>
      </c>
      <c r="I57" s="294"/>
    </row>
    <row r="58" spans="2:9">
      <c r="B58" s="17"/>
      <c r="C58" s="18"/>
      <c r="D58" s="19"/>
      <c r="E58" s="19"/>
      <c r="F58" s="19"/>
      <c r="G58" s="117"/>
      <c r="H58" s="254"/>
      <c r="I58" s="251"/>
    </row>
    <row r="59" spans="2:9">
      <c r="B59" s="97" t="s">
        <v>51</v>
      </c>
      <c r="C59" s="92" t="s">
        <v>54</v>
      </c>
      <c r="D59" s="98"/>
      <c r="E59" s="98"/>
      <c r="F59" s="98"/>
      <c r="G59" s="118"/>
      <c r="H59" s="255"/>
      <c r="I59" s="252"/>
    </row>
    <row r="60" spans="2:9">
      <c r="B60" s="79" t="s">
        <v>53</v>
      </c>
      <c r="C60" s="79" t="s">
        <v>52</v>
      </c>
      <c r="D60" s="19"/>
      <c r="E60" s="25"/>
      <c r="F60" s="19"/>
      <c r="G60" s="108"/>
      <c r="H60" s="248"/>
      <c r="I60" s="248"/>
    </row>
    <row r="61" spans="2:9">
      <c r="B61" s="28"/>
      <c r="C61" s="28" t="s">
        <v>55</v>
      </c>
      <c r="D61" s="19"/>
      <c r="E61" s="30"/>
      <c r="F61" s="19"/>
      <c r="G61" s="109"/>
      <c r="H61" s="249"/>
      <c r="I61" s="259"/>
    </row>
    <row r="62" spans="2:9">
      <c r="B62" s="28"/>
      <c r="C62" s="55" t="s">
        <v>56</v>
      </c>
      <c r="D62" s="19"/>
      <c r="E62" s="30" t="s">
        <v>333</v>
      </c>
      <c r="F62" s="19"/>
      <c r="G62" s="109"/>
      <c r="H62" s="249">
        <f t="shared" ref="H62:H69" si="6">+G62*D62*F62</f>
        <v>0</v>
      </c>
      <c r="I62" s="259"/>
    </row>
    <row r="63" spans="2:9">
      <c r="B63" s="28"/>
      <c r="C63" s="55" t="s">
        <v>57</v>
      </c>
      <c r="D63" s="19"/>
      <c r="E63" s="30" t="s">
        <v>333</v>
      </c>
      <c r="F63" s="19"/>
      <c r="G63" s="109"/>
      <c r="H63" s="249">
        <f t="shared" si="6"/>
        <v>0</v>
      </c>
      <c r="I63" s="259"/>
    </row>
    <row r="64" spans="2:9">
      <c r="B64" s="28"/>
      <c r="C64" s="28" t="s">
        <v>55</v>
      </c>
      <c r="D64" s="19"/>
      <c r="E64" s="30"/>
      <c r="F64" s="19"/>
      <c r="G64" s="109"/>
      <c r="H64" s="249"/>
      <c r="I64" s="259"/>
    </row>
    <row r="65" spans="2:9">
      <c r="B65" s="28"/>
      <c r="C65" s="55" t="s">
        <v>56</v>
      </c>
      <c r="D65" s="19"/>
      <c r="E65" s="30" t="s">
        <v>333</v>
      </c>
      <c r="F65" s="19"/>
      <c r="G65" s="109"/>
      <c r="H65" s="249">
        <f t="shared" si="6"/>
        <v>0</v>
      </c>
      <c r="I65" s="259"/>
    </row>
    <row r="66" spans="2:9">
      <c r="B66" s="28"/>
      <c r="C66" s="55" t="s">
        <v>57</v>
      </c>
      <c r="D66" s="19"/>
      <c r="E66" s="30" t="s">
        <v>333</v>
      </c>
      <c r="F66" s="19"/>
      <c r="G66" s="109"/>
      <c r="H66" s="249">
        <f t="shared" si="6"/>
        <v>0</v>
      </c>
      <c r="I66" s="259"/>
    </row>
    <row r="67" spans="2:9">
      <c r="B67" s="28"/>
      <c r="C67" s="28" t="s">
        <v>55</v>
      </c>
      <c r="D67" s="19"/>
      <c r="E67" s="30"/>
      <c r="F67" s="19"/>
      <c r="G67" s="109"/>
      <c r="H67" s="249"/>
      <c r="I67" s="259"/>
    </row>
    <row r="68" spans="2:9">
      <c r="B68" s="28"/>
      <c r="C68" s="55" t="s">
        <v>56</v>
      </c>
      <c r="D68" s="19"/>
      <c r="E68" s="30" t="s">
        <v>333</v>
      </c>
      <c r="F68" s="19"/>
      <c r="G68" s="109"/>
      <c r="H68" s="249">
        <f t="shared" si="6"/>
        <v>0</v>
      </c>
      <c r="I68" s="259"/>
    </row>
    <row r="69" spans="2:9">
      <c r="B69" s="28"/>
      <c r="C69" s="55" t="s">
        <v>57</v>
      </c>
      <c r="D69" s="19"/>
      <c r="E69" s="30" t="s">
        <v>333</v>
      </c>
      <c r="F69" s="19"/>
      <c r="G69" s="109"/>
      <c r="H69" s="249">
        <f t="shared" si="6"/>
        <v>0</v>
      </c>
      <c r="I69" s="259"/>
    </row>
    <row r="70" spans="2:9">
      <c r="B70" s="28"/>
      <c r="C70" s="55"/>
      <c r="D70" s="19"/>
      <c r="E70" s="30"/>
      <c r="F70" s="19"/>
      <c r="G70" s="109"/>
      <c r="H70" s="249"/>
      <c r="I70" s="259"/>
    </row>
    <row r="71" spans="2:9">
      <c r="B71" s="28"/>
      <c r="C71" s="55" t="s">
        <v>58</v>
      </c>
      <c r="D71" s="19"/>
      <c r="E71" s="30"/>
      <c r="F71" s="19"/>
      <c r="G71" s="109"/>
      <c r="H71" s="256">
        <f>SUM(H60:H70)</f>
        <v>0</v>
      </c>
      <c r="I71" s="256">
        <f>SUM(H71)</f>
        <v>0</v>
      </c>
    </row>
    <row r="72" spans="2:9">
      <c r="B72" s="91" t="s">
        <v>51</v>
      </c>
      <c r="C72" s="92" t="s">
        <v>59</v>
      </c>
      <c r="D72" s="93"/>
      <c r="E72" s="93"/>
      <c r="F72" s="93"/>
      <c r="G72" s="107"/>
      <c r="H72" s="253">
        <f>SUM(H71)</f>
        <v>0</v>
      </c>
      <c r="I72" s="294"/>
    </row>
    <row r="73" spans="2:9" s="29" customFormat="1" ht="13.5" thickBot="1">
      <c r="B73" s="31"/>
      <c r="C73" s="45"/>
      <c r="D73" s="40"/>
      <c r="E73" s="40"/>
      <c r="F73" s="40"/>
      <c r="G73" s="119"/>
      <c r="H73" s="257"/>
      <c r="I73" s="295"/>
    </row>
    <row r="74" spans="2:9" ht="13.5" thickBot="1">
      <c r="B74" s="177" t="s">
        <v>60</v>
      </c>
      <c r="C74" s="63"/>
      <c r="D74" s="63"/>
      <c r="E74" s="64"/>
      <c r="F74" s="63"/>
      <c r="G74" s="121"/>
      <c r="H74" s="258">
        <f>+H34+H57+H72</f>
        <v>0</v>
      </c>
      <c r="I74" s="258"/>
    </row>
    <row r="75" spans="2:9" s="29" customFormat="1">
      <c r="B75" s="31"/>
      <c r="C75" s="45"/>
      <c r="D75" s="40"/>
      <c r="E75" s="40"/>
      <c r="F75" s="40"/>
      <c r="G75" s="119"/>
      <c r="H75" s="257"/>
      <c r="I75" s="295"/>
    </row>
    <row r="76" spans="2:9">
      <c r="B76" s="97" t="s">
        <v>61</v>
      </c>
      <c r="C76" s="92" t="s">
        <v>62</v>
      </c>
      <c r="D76" s="98"/>
      <c r="E76" s="98"/>
      <c r="F76" s="98"/>
      <c r="G76" s="118"/>
      <c r="H76" s="255"/>
      <c r="I76" s="252"/>
    </row>
    <row r="77" spans="2:9">
      <c r="B77" s="79" t="s">
        <v>63</v>
      </c>
      <c r="C77" s="79" t="s">
        <v>64</v>
      </c>
      <c r="D77" s="19"/>
      <c r="E77" s="30"/>
      <c r="F77" s="30"/>
      <c r="G77" s="119"/>
      <c r="H77" s="259"/>
      <c r="I77" s="259"/>
    </row>
    <row r="78" spans="2:9">
      <c r="B78" s="28"/>
      <c r="C78" s="28" t="s">
        <v>55</v>
      </c>
      <c r="D78" s="19"/>
      <c r="E78" s="30"/>
      <c r="F78" s="30"/>
      <c r="G78" s="119"/>
      <c r="H78" s="249"/>
      <c r="I78" s="259"/>
    </row>
    <row r="79" spans="2:9">
      <c r="B79" s="28"/>
      <c r="C79" s="55" t="s">
        <v>56</v>
      </c>
      <c r="D79" s="19"/>
      <c r="E79" s="30" t="s">
        <v>333</v>
      </c>
      <c r="F79" s="30"/>
      <c r="G79" s="119"/>
      <c r="H79" s="249">
        <f t="shared" ref="H79:H86" si="7">+G79*D79*F79</f>
        <v>0</v>
      </c>
      <c r="I79" s="259"/>
    </row>
    <row r="80" spans="2:9">
      <c r="B80" s="28"/>
      <c r="C80" s="55" t="s">
        <v>57</v>
      </c>
      <c r="D80" s="19"/>
      <c r="E80" s="30" t="s">
        <v>333</v>
      </c>
      <c r="F80" s="30"/>
      <c r="G80" s="119"/>
      <c r="H80" s="249">
        <f t="shared" si="7"/>
        <v>0</v>
      </c>
      <c r="I80" s="259"/>
    </row>
    <row r="81" spans="2:9">
      <c r="B81" s="28"/>
      <c r="C81" s="28" t="s">
        <v>55</v>
      </c>
      <c r="D81" s="19"/>
      <c r="E81" s="30"/>
      <c r="F81" s="30"/>
      <c r="G81" s="119"/>
      <c r="H81" s="249"/>
      <c r="I81" s="259"/>
    </row>
    <row r="82" spans="2:9">
      <c r="B82" s="28"/>
      <c r="C82" s="55" t="s">
        <v>56</v>
      </c>
      <c r="D82" s="19"/>
      <c r="E82" s="30" t="s">
        <v>333</v>
      </c>
      <c r="F82" s="30"/>
      <c r="G82" s="119"/>
      <c r="H82" s="249">
        <f t="shared" si="7"/>
        <v>0</v>
      </c>
      <c r="I82" s="259"/>
    </row>
    <row r="83" spans="2:9">
      <c r="B83" s="28"/>
      <c r="C83" s="55" t="s">
        <v>57</v>
      </c>
      <c r="D83" s="19"/>
      <c r="E83" s="30" t="s">
        <v>333</v>
      </c>
      <c r="F83" s="30"/>
      <c r="G83" s="119"/>
      <c r="H83" s="249">
        <f t="shared" si="7"/>
        <v>0</v>
      </c>
      <c r="I83" s="259"/>
    </row>
    <row r="84" spans="2:9">
      <c r="B84" s="28"/>
      <c r="C84" s="28" t="s">
        <v>55</v>
      </c>
      <c r="D84" s="19"/>
      <c r="E84" s="30"/>
      <c r="F84" s="30"/>
      <c r="G84" s="119"/>
      <c r="H84" s="249"/>
      <c r="I84" s="259"/>
    </row>
    <row r="85" spans="2:9">
      <c r="B85" s="28"/>
      <c r="C85" s="55" t="s">
        <v>56</v>
      </c>
      <c r="D85" s="19"/>
      <c r="E85" s="30" t="s">
        <v>333</v>
      </c>
      <c r="F85" s="30"/>
      <c r="G85" s="119"/>
      <c r="H85" s="249">
        <f t="shared" si="7"/>
        <v>0</v>
      </c>
      <c r="I85" s="259"/>
    </row>
    <row r="86" spans="2:9">
      <c r="B86" s="28"/>
      <c r="C86" s="55" t="s">
        <v>57</v>
      </c>
      <c r="D86" s="19"/>
      <c r="E86" s="30" t="s">
        <v>333</v>
      </c>
      <c r="F86" s="30"/>
      <c r="G86" s="119"/>
      <c r="H86" s="249">
        <f t="shared" si="7"/>
        <v>0</v>
      </c>
      <c r="I86" s="259"/>
    </row>
    <row r="87" spans="2:9">
      <c r="B87" s="28"/>
      <c r="C87" s="28" t="s">
        <v>55</v>
      </c>
      <c r="D87" s="19"/>
      <c r="E87" s="30"/>
      <c r="F87" s="30"/>
      <c r="G87" s="119"/>
      <c r="H87" s="249"/>
      <c r="I87" s="259"/>
    </row>
    <row r="88" spans="2:9">
      <c r="B88" s="28"/>
      <c r="C88" s="55" t="s">
        <v>56</v>
      </c>
      <c r="D88" s="19"/>
      <c r="E88" s="30" t="s">
        <v>333</v>
      </c>
      <c r="F88" s="30"/>
      <c r="G88" s="119"/>
      <c r="H88" s="249">
        <f t="shared" ref="H88:H89" si="8">+G88*D88*F88</f>
        <v>0</v>
      </c>
      <c r="I88" s="259"/>
    </row>
    <row r="89" spans="2:9">
      <c r="B89" s="28"/>
      <c r="C89" s="55" t="s">
        <v>57</v>
      </c>
      <c r="D89" s="19"/>
      <c r="E89" s="30" t="s">
        <v>333</v>
      </c>
      <c r="F89" s="30"/>
      <c r="G89" s="119"/>
      <c r="H89" s="249">
        <f t="shared" si="8"/>
        <v>0</v>
      </c>
      <c r="I89" s="259"/>
    </row>
    <row r="90" spans="2:9">
      <c r="B90" s="28"/>
      <c r="C90" s="28" t="s">
        <v>55</v>
      </c>
      <c r="D90" s="19"/>
      <c r="E90" s="30"/>
      <c r="F90" s="30"/>
      <c r="G90" s="119"/>
      <c r="H90" s="249"/>
      <c r="I90" s="259"/>
    </row>
    <row r="91" spans="2:9">
      <c r="B91" s="28"/>
      <c r="C91" s="55" t="s">
        <v>56</v>
      </c>
      <c r="D91" s="19"/>
      <c r="E91" s="30" t="s">
        <v>333</v>
      </c>
      <c r="F91" s="30"/>
      <c r="G91" s="119"/>
      <c r="H91" s="249">
        <f t="shared" ref="H91:H98" si="9">+G91*D91*F91</f>
        <v>0</v>
      </c>
      <c r="I91" s="259"/>
    </row>
    <row r="92" spans="2:9">
      <c r="B92" s="28"/>
      <c r="C92" s="55" t="s">
        <v>57</v>
      </c>
      <c r="D92" s="19"/>
      <c r="E92" s="30" t="s">
        <v>333</v>
      </c>
      <c r="F92" s="30"/>
      <c r="G92" s="119"/>
      <c r="H92" s="249">
        <f t="shared" si="9"/>
        <v>0</v>
      </c>
      <c r="I92" s="259"/>
    </row>
    <row r="93" spans="2:9">
      <c r="B93" s="28"/>
      <c r="C93" s="28" t="s">
        <v>55</v>
      </c>
      <c r="D93" s="19"/>
      <c r="E93" s="30"/>
      <c r="F93" s="30"/>
      <c r="G93" s="119"/>
      <c r="H93" s="249"/>
      <c r="I93" s="259"/>
    </row>
    <row r="94" spans="2:9">
      <c r="B94" s="28"/>
      <c r="C94" s="55" t="s">
        <v>56</v>
      </c>
      <c r="D94" s="19"/>
      <c r="E94" s="30" t="s">
        <v>333</v>
      </c>
      <c r="F94" s="30"/>
      <c r="G94" s="119"/>
      <c r="H94" s="249">
        <f t="shared" si="9"/>
        <v>0</v>
      </c>
      <c r="I94" s="259"/>
    </row>
    <row r="95" spans="2:9">
      <c r="B95" s="28"/>
      <c r="C95" s="55" t="s">
        <v>57</v>
      </c>
      <c r="D95" s="19"/>
      <c r="E95" s="30" t="s">
        <v>333</v>
      </c>
      <c r="F95" s="30"/>
      <c r="G95" s="119"/>
      <c r="H95" s="249">
        <f t="shared" si="9"/>
        <v>0</v>
      </c>
      <c r="I95" s="259"/>
    </row>
    <row r="96" spans="2:9">
      <c r="B96" s="28"/>
      <c r="C96" s="28" t="s">
        <v>55</v>
      </c>
      <c r="D96" s="19"/>
      <c r="E96" s="30"/>
      <c r="F96" s="30"/>
      <c r="G96" s="119"/>
      <c r="H96" s="249"/>
      <c r="I96" s="259"/>
    </row>
    <row r="97" spans="2:9">
      <c r="B97" s="28"/>
      <c r="C97" s="55" t="s">
        <v>56</v>
      </c>
      <c r="D97" s="19"/>
      <c r="E97" s="30" t="s">
        <v>333</v>
      </c>
      <c r="F97" s="30"/>
      <c r="G97" s="119"/>
      <c r="H97" s="249">
        <f t="shared" si="9"/>
        <v>0</v>
      </c>
      <c r="I97" s="259"/>
    </row>
    <row r="98" spans="2:9">
      <c r="B98" s="28"/>
      <c r="C98" s="55" t="s">
        <v>57</v>
      </c>
      <c r="D98" s="19"/>
      <c r="E98" s="30" t="s">
        <v>333</v>
      </c>
      <c r="F98" s="30"/>
      <c r="G98" s="119"/>
      <c r="H98" s="249">
        <f t="shared" si="9"/>
        <v>0</v>
      </c>
      <c r="I98" s="259"/>
    </row>
    <row r="99" spans="2:9">
      <c r="B99" s="28"/>
      <c r="C99" s="55"/>
      <c r="D99" s="19"/>
      <c r="E99" s="30"/>
      <c r="F99" s="30"/>
      <c r="G99" s="119"/>
      <c r="H99" s="249"/>
      <c r="I99" s="259"/>
    </row>
    <row r="100" spans="2:9">
      <c r="B100" s="32"/>
      <c r="C100" s="56" t="s">
        <v>65</v>
      </c>
      <c r="D100" s="34"/>
      <c r="E100" s="33"/>
      <c r="F100" s="33"/>
      <c r="G100" s="122"/>
      <c r="H100" s="250">
        <f>SUM(H77:H99)</f>
        <v>0</v>
      </c>
      <c r="I100" s="250">
        <f>SUM(H100)</f>
        <v>0</v>
      </c>
    </row>
    <row r="101" spans="2:9">
      <c r="B101" s="72" t="s">
        <v>66</v>
      </c>
      <c r="C101" s="72" t="s">
        <v>67</v>
      </c>
      <c r="D101" s="26"/>
      <c r="E101" s="25"/>
      <c r="F101" s="25"/>
      <c r="G101" s="123"/>
      <c r="H101" s="248"/>
      <c r="I101" s="248"/>
    </row>
    <row r="102" spans="2:9">
      <c r="B102" s="28"/>
      <c r="C102" s="28"/>
      <c r="D102" s="19"/>
      <c r="E102" s="30" t="s">
        <v>333</v>
      </c>
      <c r="F102" s="30"/>
      <c r="G102" s="119"/>
      <c r="H102" s="249">
        <f>+G102*D102*F102</f>
        <v>0</v>
      </c>
      <c r="I102" s="259"/>
    </row>
    <row r="103" spans="2:9">
      <c r="B103" s="28"/>
      <c r="C103" s="28"/>
      <c r="D103" s="19"/>
      <c r="E103" s="30" t="s">
        <v>333</v>
      </c>
      <c r="F103" s="30"/>
      <c r="G103" s="119"/>
      <c r="H103" s="249">
        <f t="shared" ref="H103:H121" si="10">+G103*D103*F103</f>
        <v>0</v>
      </c>
      <c r="I103" s="259"/>
    </row>
    <row r="104" spans="2:9">
      <c r="B104" s="28"/>
      <c r="C104" s="28"/>
      <c r="D104" s="19"/>
      <c r="E104" s="30" t="s">
        <v>333</v>
      </c>
      <c r="F104" s="30"/>
      <c r="G104" s="119"/>
      <c r="H104" s="249">
        <f t="shared" si="10"/>
        <v>0</v>
      </c>
      <c r="I104" s="259"/>
    </row>
    <row r="105" spans="2:9">
      <c r="B105" s="28"/>
      <c r="C105" s="28"/>
      <c r="D105" s="19"/>
      <c r="E105" s="30" t="s">
        <v>333</v>
      </c>
      <c r="F105" s="30"/>
      <c r="G105" s="119"/>
      <c r="H105" s="249">
        <f t="shared" si="10"/>
        <v>0</v>
      </c>
      <c r="I105" s="259"/>
    </row>
    <row r="106" spans="2:9">
      <c r="B106" s="28"/>
      <c r="C106" s="28"/>
      <c r="D106" s="19"/>
      <c r="E106" s="30" t="s">
        <v>333</v>
      </c>
      <c r="F106" s="30"/>
      <c r="G106" s="119"/>
      <c r="H106" s="249">
        <f t="shared" ref="H106:H111" si="11">+G106*D106*F106</f>
        <v>0</v>
      </c>
      <c r="I106" s="259"/>
    </row>
    <row r="107" spans="2:9">
      <c r="B107" s="28"/>
      <c r="C107" s="28"/>
      <c r="D107" s="19"/>
      <c r="E107" s="30" t="s">
        <v>333</v>
      </c>
      <c r="F107" s="30"/>
      <c r="G107" s="119"/>
      <c r="H107" s="249">
        <f t="shared" si="11"/>
        <v>0</v>
      </c>
      <c r="I107" s="259"/>
    </row>
    <row r="108" spans="2:9">
      <c r="B108" s="28"/>
      <c r="C108" s="28"/>
      <c r="D108" s="19"/>
      <c r="E108" s="30" t="s">
        <v>333</v>
      </c>
      <c r="F108" s="30"/>
      <c r="G108" s="119"/>
      <c r="H108" s="249">
        <f t="shared" si="11"/>
        <v>0</v>
      </c>
      <c r="I108" s="259"/>
    </row>
    <row r="109" spans="2:9">
      <c r="B109" s="28"/>
      <c r="C109" s="28"/>
      <c r="D109" s="19"/>
      <c r="E109" s="30" t="s">
        <v>333</v>
      </c>
      <c r="F109" s="30"/>
      <c r="G109" s="119"/>
      <c r="H109" s="249">
        <f t="shared" si="11"/>
        <v>0</v>
      </c>
      <c r="I109" s="259"/>
    </row>
    <row r="110" spans="2:9">
      <c r="B110" s="28"/>
      <c r="C110" s="28"/>
      <c r="D110" s="19"/>
      <c r="E110" s="30" t="s">
        <v>333</v>
      </c>
      <c r="F110" s="30"/>
      <c r="G110" s="119"/>
      <c r="H110" s="249">
        <f t="shared" si="11"/>
        <v>0</v>
      </c>
      <c r="I110" s="259"/>
    </row>
    <row r="111" spans="2:9">
      <c r="B111" s="28"/>
      <c r="C111" s="28"/>
      <c r="D111" s="19"/>
      <c r="E111" s="30" t="s">
        <v>333</v>
      </c>
      <c r="F111" s="30"/>
      <c r="G111" s="119"/>
      <c r="H111" s="249">
        <f t="shared" si="11"/>
        <v>0</v>
      </c>
      <c r="I111" s="259"/>
    </row>
    <row r="112" spans="2:9">
      <c r="B112" s="28"/>
      <c r="C112" s="28"/>
      <c r="D112" s="19"/>
      <c r="E112" s="30" t="s">
        <v>333</v>
      </c>
      <c r="F112" s="30"/>
      <c r="G112" s="119"/>
      <c r="H112" s="249">
        <f t="shared" si="10"/>
        <v>0</v>
      </c>
      <c r="I112" s="259"/>
    </row>
    <row r="113" spans="2:9">
      <c r="B113" s="28"/>
      <c r="C113" s="28"/>
      <c r="D113" s="19"/>
      <c r="E113" s="30" t="s">
        <v>333</v>
      </c>
      <c r="F113" s="30"/>
      <c r="G113" s="119"/>
      <c r="H113" s="249">
        <f t="shared" si="10"/>
        <v>0</v>
      </c>
      <c r="I113" s="259"/>
    </row>
    <row r="114" spans="2:9">
      <c r="B114" s="28"/>
      <c r="C114" s="28"/>
      <c r="D114" s="19"/>
      <c r="E114" s="30" t="s">
        <v>333</v>
      </c>
      <c r="F114" s="30"/>
      <c r="G114" s="119"/>
      <c r="H114" s="249">
        <f t="shared" si="10"/>
        <v>0</v>
      </c>
      <c r="I114" s="259"/>
    </row>
    <row r="115" spans="2:9">
      <c r="B115" s="28"/>
      <c r="C115" s="28"/>
      <c r="D115" s="19"/>
      <c r="E115" s="30" t="s">
        <v>333</v>
      </c>
      <c r="F115" s="30"/>
      <c r="G115" s="119"/>
      <c r="H115" s="249">
        <f t="shared" si="10"/>
        <v>0</v>
      </c>
      <c r="I115" s="259"/>
    </row>
    <row r="116" spans="2:9">
      <c r="B116" s="28"/>
      <c r="C116" s="28"/>
      <c r="D116" s="19"/>
      <c r="E116" s="30" t="s">
        <v>333</v>
      </c>
      <c r="F116" s="30"/>
      <c r="G116" s="119"/>
      <c r="H116" s="249">
        <f t="shared" si="10"/>
        <v>0</v>
      </c>
      <c r="I116" s="259"/>
    </row>
    <row r="117" spans="2:9">
      <c r="B117" s="28"/>
      <c r="C117" s="28"/>
      <c r="D117" s="19"/>
      <c r="E117" s="30" t="s">
        <v>333</v>
      </c>
      <c r="F117" s="30"/>
      <c r="G117" s="119"/>
      <c r="H117" s="249">
        <f t="shared" si="10"/>
        <v>0</v>
      </c>
      <c r="I117" s="259"/>
    </row>
    <row r="118" spans="2:9">
      <c r="B118" s="28"/>
      <c r="C118" s="28"/>
      <c r="D118" s="19"/>
      <c r="E118" s="30" t="s">
        <v>333</v>
      </c>
      <c r="F118" s="30"/>
      <c r="G118" s="119"/>
      <c r="H118" s="249">
        <f t="shared" si="10"/>
        <v>0</v>
      </c>
      <c r="I118" s="259"/>
    </row>
    <row r="119" spans="2:9">
      <c r="B119" s="28"/>
      <c r="C119" s="28"/>
      <c r="D119" s="19"/>
      <c r="E119" s="30" t="s">
        <v>333</v>
      </c>
      <c r="F119" s="30"/>
      <c r="G119" s="119"/>
      <c r="H119" s="249">
        <f t="shared" si="10"/>
        <v>0</v>
      </c>
      <c r="I119" s="259"/>
    </row>
    <row r="120" spans="2:9">
      <c r="B120" s="28"/>
      <c r="C120" s="28"/>
      <c r="D120" s="19"/>
      <c r="E120" s="30" t="s">
        <v>333</v>
      </c>
      <c r="F120" s="30"/>
      <c r="G120" s="119"/>
      <c r="H120" s="249">
        <f t="shared" si="10"/>
        <v>0</v>
      </c>
      <c r="I120" s="259"/>
    </row>
    <row r="121" spans="2:9">
      <c r="B121" s="28"/>
      <c r="C121" s="28"/>
      <c r="D121" s="19"/>
      <c r="E121" s="30" t="s">
        <v>333</v>
      </c>
      <c r="F121" s="30"/>
      <c r="G121" s="120"/>
      <c r="H121" s="249">
        <f t="shared" si="10"/>
        <v>0</v>
      </c>
      <c r="I121" s="259"/>
    </row>
    <row r="122" spans="2:9">
      <c r="B122" s="28"/>
      <c r="C122" s="28"/>
      <c r="D122" s="19"/>
      <c r="E122" s="30"/>
      <c r="F122" s="30"/>
      <c r="G122" s="120"/>
      <c r="H122" s="249"/>
      <c r="I122" s="259"/>
    </row>
    <row r="123" spans="2:9">
      <c r="B123" s="57"/>
      <c r="C123" s="80" t="s">
        <v>68</v>
      </c>
      <c r="D123" s="34"/>
      <c r="E123" s="33"/>
      <c r="F123" s="33"/>
      <c r="G123" s="122"/>
      <c r="H123" s="250">
        <f>SUM(H101:H122)</f>
        <v>0</v>
      </c>
      <c r="I123" s="250">
        <f>SUM(H123)</f>
        <v>0</v>
      </c>
    </row>
    <row r="124" spans="2:9">
      <c r="B124" s="72" t="s">
        <v>69</v>
      </c>
      <c r="C124" s="72" t="s">
        <v>70</v>
      </c>
      <c r="D124" s="26"/>
      <c r="E124" s="25"/>
      <c r="F124" s="25"/>
      <c r="G124" s="123"/>
      <c r="H124" s="248"/>
      <c r="I124" s="248"/>
    </row>
    <row r="125" spans="2:9">
      <c r="B125" s="28"/>
      <c r="C125" s="28" t="s">
        <v>631</v>
      </c>
      <c r="D125" s="19"/>
      <c r="E125" s="30" t="s">
        <v>333</v>
      </c>
      <c r="F125" s="30"/>
      <c r="G125" s="119"/>
      <c r="H125" s="249">
        <f>+G125*D125*F125</f>
        <v>0</v>
      </c>
      <c r="I125" s="259"/>
    </row>
    <row r="126" spans="2:9">
      <c r="B126" s="28"/>
      <c r="C126" s="28" t="s">
        <v>634</v>
      </c>
      <c r="D126" s="19"/>
      <c r="E126" s="30" t="s">
        <v>333</v>
      </c>
      <c r="F126" s="30"/>
      <c r="G126" s="119"/>
      <c r="H126" s="249">
        <f t="shared" ref="H126:H136" si="12">+G126*D126*F126</f>
        <v>0</v>
      </c>
      <c r="I126" s="259"/>
    </row>
    <row r="127" spans="2:9">
      <c r="B127" s="28"/>
      <c r="C127" s="28" t="s">
        <v>635</v>
      </c>
      <c r="D127" s="19"/>
      <c r="E127" s="30" t="s">
        <v>333</v>
      </c>
      <c r="F127" s="30"/>
      <c r="G127" s="119"/>
      <c r="H127" s="249">
        <f t="shared" si="12"/>
        <v>0</v>
      </c>
      <c r="I127" s="259"/>
    </row>
    <row r="128" spans="2:9">
      <c r="B128" s="28"/>
      <c r="C128" s="28" t="s">
        <v>636</v>
      </c>
      <c r="D128" s="19"/>
      <c r="E128" s="30" t="s">
        <v>333</v>
      </c>
      <c r="F128" s="30"/>
      <c r="G128" s="119"/>
      <c r="H128" s="249">
        <f t="shared" ref="H128:H131" si="13">+G128*D128*F128</f>
        <v>0</v>
      </c>
      <c r="I128" s="259"/>
    </row>
    <row r="129" spans="2:9">
      <c r="B129" s="28"/>
      <c r="C129" s="28" t="s">
        <v>632</v>
      </c>
      <c r="D129" s="19"/>
      <c r="E129" s="30" t="s">
        <v>333</v>
      </c>
      <c r="F129" s="30"/>
      <c r="G129" s="119"/>
      <c r="H129" s="249">
        <f t="shared" si="13"/>
        <v>0</v>
      </c>
      <c r="I129" s="259"/>
    </row>
    <row r="130" spans="2:9">
      <c r="B130" s="28"/>
      <c r="C130" s="28" t="s">
        <v>633</v>
      </c>
      <c r="D130" s="19"/>
      <c r="E130" s="30" t="s">
        <v>333</v>
      </c>
      <c r="F130" s="30"/>
      <c r="G130" s="119"/>
      <c r="H130" s="249">
        <f t="shared" si="13"/>
        <v>0</v>
      </c>
      <c r="I130" s="259"/>
    </row>
    <row r="131" spans="2:9">
      <c r="B131" s="28"/>
      <c r="C131" s="28"/>
      <c r="D131" s="19"/>
      <c r="E131" s="30" t="s">
        <v>333</v>
      </c>
      <c r="F131" s="30"/>
      <c r="G131" s="119"/>
      <c r="H131" s="249">
        <f t="shared" si="13"/>
        <v>0</v>
      </c>
      <c r="I131" s="259"/>
    </row>
    <row r="132" spans="2:9">
      <c r="B132" s="28"/>
      <c r="C132" s="28"/>
      <c r="D132" s="19"/>
      <c r="E132" s="30" t="s">
        <v>333</v>
      </c>
      <c r="F132" s="30"/>
      <c r="G132" s="119"/>
      <c r="H132" s="249">
        <f t="shared" si="12"/>
        <v>0</v>
      </c>
      <c r="I132" s="259"/>
    </row>
    <row r="133" spans="2:9">
      <c r="B133" s="28"/>
      <c r="C133" s="28"/>
      <c r="D133" s="19"/>
      <c r="E133" s="30" t="s">
        <v>333</v>
      </c>
      <c r="F133" s="30"/>
      <c r="G133" s="119"/>
      <c r="H133" s="249">
        <f t="shared" si="12"/>
        <v>0</v>
      </c>
      <c r="I133" s="259"/>
    </row>
    <row r="134" spans="2:9">
      <c r="B134" s="28"/>
      <c r="C134" s="28"/>
      <c r="D134" s="19"/>
      <c r="E134" s="30" t="s">
        <v>333</v>
      </c>
      <c r="F134" s="30"/>
      <c r="G134" s="119"/>
      <c r="H134" s="249">
        <f t="shared" si="12"/>
        <v>0</v>
      </c>
      <c r="I134" s="259"/>
    </row>
    <row r="135" spans="2:9">
      <c r="B135" s="28"/>
      <c r="C135" s="28"/>
      <c r="D135" s="19"/>
      <c r="E135" s="30" t="s">
        <v>333</v>
      </c>
      <c r="F135" s="30"/>
      <c r="G135" s="119"/>
      <c r="H135" s="249">
        <f t="shared" si="12"/>
        <v>0</v>
      </c>
      <c r="I135" s="259"/>
    </row>
    <row r="136" spans="2:9">
      <c r="B136" s="28"/>
      <c r="C136" s="28"/>
      <c r="D136" s="19"/>
      <c r="E136" s="30" t="s">
        <v>333</v>
      </c>
      <c r="F136" s="30"/>
      <c r="G136" s="120"/>
      <c r="H136" s="249">
        <f t="shared" si="12"/>
        <v>0</v>
      </c>
      <c r="I136" s="259"/>
    </row>
    <row r="137" spans="2:9">
      <c r="B137" s="28"/>
      <c r="C137" s="28"/>
      <c r="D137" s="19"/>
      <c r="E137" s="30"/>
      <c r="F137" s="30"/>
      <c r="G137" s="120"/>
      <c r="H137" s="249"/>
      <c r="I137" s="259"/>
    </row>
    <row r="138" spans="2:9">
      <c r="B138" s="57"/>
      <c r="C138" s="80" t="s">
        <v>71</v>
      </c>
      <c r="D138" s="34"/>
      <c r="E138" s="33"/>
      <c r="F138" s="33"/>
      <c r="G138" s="122"/>
      <c r="H138" s="250">
        <f>SUM(H124:H137)</f>
        <v>0</v>
      </c>
      <c r="I138" s="250">
        <f>SUM(H138)</f>
        <v>0</v>
      </c>
    </row>
    <row r="139" spans="2:9">
      <c r="B139" s="79" t="s">
        <v>72</v>
      </c>
      <c r="C139" s="79" t="s">
        <v>73</v>
      </c>
      <c r="D139" s="19"/>
      <c r="E139" s="30"/>
      <c r="F139" s="19"/>
      <c r="G139" s="109"/>
      <c r="H139" s="259"/>
      <c r="I139" s="259"/>
    </row>
    <row r="140" spans="2:9">
      <c r="B140" s="28"/>
      <c r="C140" s="28" t="s">
        <v>74</v>
      </c>
      <c r="D140" s="19"/>
      <c r="E140" s="30" t="s">
        <v>333</v>
      </c>
      <c r="F140" s="19"/>
      <c r="G140" s="109"/>
      <c r="H140" s="249">
        <f>+G140*D140*F140</f>
        <v>0</v>
      </c>
      <c r="I140" s="259"/>
    </row>
    <row r="141" spans="2:9">
      <c r="B141" s="28"/>
      <c r="C141" s="28" t="s">
        <v>75</v>
      </c>
      <c r="D141" s="19"/>
      <c r="E141" s="30" t="s">
        <v>333</v>
      </c>
      <c r="F141" s="19"/>
      <c r="G141" s="109"/>
      <c r="H141" s="249">
        <f t="shared" ref="H141:H146" si="14">+G141*D141*F141</f>
        <v>0</v>
      </c>
      <c r="I141" s="259"/>
    </row>
    <row r="142" spans="2:9">
      <c r="B142" s="28"/>
      <c r="C142" s="28" t="s">
        <v>76</v>
      </c>
      <c r="D142" s="19"/>
      <c r="E142" s="30" t="s">
        <v>333</v>
      </c>
      <c r="F142" s="19"/>
      <c r="G142" s="109"/>
      <c r="H142" s="249">
        <f t="shared" si="14"/>
        <v>0</v>
      </c>
      <c r="I142" s="259"/>
    </row>
    <row r="143" spans="2:9">
      <c r="B143" s="28"/>
      <c r="C143" s="28" t="s">
        <v>77</v>
      </c>
      <c r="D143" s="19"/>
      <c r="E143" s="30" t="s">
        <v>333</v>
      </c>
      <c r="F143" s="19"/>
      <c r="G143" s="109"/>
      <c r="H143" s="249">
        <f t="shared" si="14"/>
        <v>0</v>
      </c>
      <c r="I143" s="259"/>
    </row>
    <row r="144" spans="2:9">
      <c r="B144" s="28"/>
      <c r="C144" s="28" t="s">
        <v>78</v>
      </c>
      <c r="D144" s="19"/>
      <c r="E144" s="30" t="s">
        <v>333</v>
      </c>
      <c r="F144" s="19"/>
      <c r="G144" s="109"/>
      <c r="H144" s="249">
        <f t="shared" si="14"/>
        <v>0</v>
      </c>
      <c r="I144" s="259"/>
    </row>
    <row r="145" spans="2:9">
      <c r="B145" s="28"/>
      <c r="C145" s="28" t="s">
        <v>79</v>
      </c>
      <c r="D145" s="19"/>
      <c r="E145" s="30" t="s">
        <v>333</v>
      </c>
      <c r="F145" s="19"/>
      <c r="G145" s="109"/>
      <c r="H145" s="249">
        <f t="shared" si="14"/>
        <v>0</v>
      </c>
      <c r="I145" s="259"/>
    </row>
    <row r="146" spans="2:9">
      <c r="B146" s="28"/>
      <c r="C146" s="28" t="s">
        <v>80</v>
      </c>
      <c r="D146" s="19"/>
      <c r="E146" s="30" t="s">
        <v>333</v>
      </c>
      <c r="F146" s="19"/>
      <c r="G146" s="109"/>
      <c r="H146" s="249">
        <f t="shared" si="14"/>
        <v>0</v>
      </c>
      <c r="I146" s="259"/>
    </row>
    <row r="147" spans="2:9">
      <c r="B147" s="28"/>
      <c r="C147" s="28"/>
      <c r="D147" s="19"/>
      <c r="E147" s="30"/>
      <c r="F147" s="19"/>
      <c r="G147" s="109"/>
      <c r="H147" s="249"/>
      <c r="I147" s="259"/>
    </row>
    <row r="148" spans="2:9">
      <c r="B148" s="32"/>
      <c r="C148" s="80" t="s">
        <v>81</v>
      </c>
      <c r="D148" s="34"/>
      <c r="E148" s="33"/>
      <c r="F148" s="34"/>
      <c r="G148" s="111"/>
      <c r="H148" s="250">
        <f>SUM(H139:H147)</f>
        <v>0</v>
      </c>
      <c r="I148" s="250">
        <f>SUM(H148)</f>
        <v>0</v>
      </c>
    </row>
    <row r="149" spans="2:9">
      <c r="B149" s="91" t="s">
        <v>61</v>
      </c>
      <c r="C149" s="92" t="s">
        <v>82</v>
      </c>
      <c r="D149" s="93"/>
      <c r="E149" s="93"/>
      <c r="F149" s="93"/>
      <c r="G149" s="107"/>
      <c r="H149" s="253">
        <f>SUM(H100,H123,H138,H148)</f>
        <v>0</v>
      </c>
      <c r="I149" s="294"/>
    </row>
    <row r="150" spans="2:9">
      <c r="B150" s="17"/>
      <c r="C150" s="18"/>
      <c r="D150" s="18"/>
      <c r="E150" s="19"/>
      <c r="F150" s="18"/>
      <c r="G150" s="117"/>
      <c r="H150" s="254"/>
      <c r="I150" s="251"/>
    </row>
    <row r="151" spans="2:9">
      <c r="B151" s="58" t="s">
        <v>83</v>
      </c>
      <c r="C151" s="59" t="s">
        <v>84</v>
      </c>
      <c r="D151" s="21"/>
      <c r="E151" s="22"/>
      <c r="F151" s="21"/>
      <c r="G151" s="124"/>
      <c r="H151" s="260"/>
      <c r="I151" s="296"/>
    </row>
    <row r="152" spans="2:9">
      <c r="B152" s="72" t="s">
        <v>85</v>
      </c>
      <c r="C152" s="81" t="s">
        <v>86</v>
      </c>
      <c r="D152" s="26"/>
      <c r="E152" s="25"/>
      <c r="F152" s="26"/>
      <c r="G152" s="125"/>
      <c r="H152" s="261"/>
      <c r="I152" s="248"/>
    </row>
    <row r="153" spans="2:9">
      <c r="B153" s="28"/>
      <c r="C153" s="37" t="s">
        <v>87</v>
      </c>
      <c r="D153" s="19"/>
      <c r="E153" s="30"/>
      <c r="F153" s="19"/>
      <c r="G153" s="126"/>
      <c r="H153" s="262"/>
      <c r="I153" s="259"/>
    </row>
    <row r="154" spans="2:9">
      <c r="B154" s="28"/>
      <c r="C154" s="37" t="s">
        <v>88</v>
      </c>
      <c r="D154" s="19"/>
      <c r="E154" s="30" t="s">
        <v>619</v>
      </c>
      <c r="F154" s="19"/>
      <c r="G154" s="126"/>
      <c r="H154" s="262">
        <f>+G154*D154*F154</f>
        <v>0</v>
      </c>
      <c r="I154" s="259"/>
    </row>
    <row r="155" spans="2:9">
      <c r="B155" s="28"/>
      <c r="C155" s="37" t="s">
        <v>41</v>
      </c>
      <c r="D155" s="19"/>
      <c r="E155" s="41" t="s">
        <v>619</v>
      </c>
      <c r="F155" s="40"/>
      <c r="G155" s="126"/>
      <c r="H155" s="262">
        <f t="shared" ref="H155:H156" si="15">+G155*D155*F155</f>
        <v>0</v>
      </c>
      <c r="I155" s="259"/>
    </row>
    <row r="156" spans="2:9">
      <c r="B156" s="28"/>
      <c r="C156" s="37" t="s">
        <v>89</v>
      </c>
      <c r="D156" s="19"/>
      <c r="E156" s="41" t="s">
        <v>333</v>
      </c>
      <c r="F156" s="40"/>
      <c r="G156" s="126"/>
      <c r="H156" s="263">
        <f t="shared" si="15"/>
        <v>0</v>
      </c>
      <c r="I156" s="270"/>
    </row>
    <row r="157" spans="2:9">
      <c r="B157" s="28"/>
      <c r="C157" s="37"/>
      <c r="D157" s="19"/>
      <c r="E157" s="30"/>
      <c r="F157" s="19"/>
      <c r="G157" s="126"/>
      <c r="H157" s="264">
        <f>SUM(H153:H156)</f>
        <v>0</v>
      </c>
      <c r="I157" s="270"/>
    </row>
    <row r="158" spans="2:9">
      <c r="B158" s="28"/>
      <c r="C158" s="37" t="s">
        <v>90</v>
      </c>
      <c r="D158" s="19"/>
      <c r="E158" s="30"/>
      <c r="F158" s="19"/>
      <c r="G158" s="126"/>
      <c r="H158" s="265"/>
      <c r="I158" s="270"/>
    </row>
    <row r="159" spans="2:9">
      <c r="B159" s="28"/>
      <c r="C159" s="37" t="s">
        <v>88</v>
      </c>
      <c r="D159" s="19"/>
      <c r="E159" s="30" t="s">
        <v>619</v>
      </c>
      <c r="F159" s="19"/>
      <c r="G159" s="126"/>
      <c r="H159" s="266">
        <f>+G159*D159*F159</f>
        <v>0</v>
      </c>
      <c r="I159" s="270"/>
    </row>
    <row r="160" spans="2:9">
      <c r="B160" s="28"/>
      <c r="C160" s="37" t="s">
        <v>41</v>
      </c>
      <c r="D160" s="19"/>
      <c r="E160" s="41" t="s">
        <v>619</v>
      </c>
      <c r="F160" s="40"/>
      <c r="G160" s="126"/>
      <c r="H160" s="266">
        <f t="shared" ref="H160:H161" si="16">+G160*D160*F160</f>
        <v>0</v>
      </c>
      <c r="I160" s="270"/>
    </row>
    <row r="161" spans="2:9">
      <c r="B161" s="28"/>
      <c r="C161" s="37" t="s">
        <v>89</v>
      </c>
      <c r="D161" s="19"/>
      <c r="E161" s="41" t="s">
        <v>333</v>
      </c>
      <c r="F161" s="40"/>
      <c r="G161" s="126"/>
      <c r="H161" s="266">
        <f t="shared" si="16"/>
        <v>0</v>
      </c>
      <c r="I161" s="270"/>
    </row>
    <row r="162" spans="2:9">
      <c r="B162" s="28"/>
      <c r="C162" s="37"/>
      <c r="D162" s="19"/>
      <c r="E162" s="30"/>
      <c r="F162" s="19"/>
      <c r="G162" s="126"/>
      <c r="H162" s="264">
        <f>SUM(H158:H161)</f>
        <v>0</v>
      </c>
      <c r="I162" s="270"/>
    </row>
    <row r="163" spans="2:9">
      <c r="B163" s="28"/>
      <c r="C163" s="37" t="s">
        <v>91</v>
      </c>
      <c r="D163" s="19"/>
      <c r="E163" s="30"/>
      <c r="F163" s="19"/>
      <c r="G163" s="126"/>
      <c r="H163" s="265"/>
      <c r="I163" s="270"/>
    </row>
    <row r="164" spans="2:9">
      <c r="B164" s="28"/>
      <c r="C164" s="37" t="s">
        <v>88</v>
      </c>
      <c r="D164" s="19"/>
      <c r="E164" s="30" t="s">
        <v>619</v>
      </c>
      <c r="F164" s="19"/>
      <c r="G164" s="126"/>
      <c r="H164" s="266">
        <f>+G164*D164*F164</f>
        <v>0</v>
      </c>
      <c r="I164" s="270"/>
    </row>
    <row r="165" spans="2:9">
      <c r="B165" s="28"/>
      <c r="C165" s="37" t="s">
        <v>41</v>
      </c>
      <c r="D165" s="19"/>
      <c r="E165" s="41" t="s">
        <v>619</v>
      </c>
      <c r="F165" s="40"/>
      <c r="G165" s="126"/>
      <c r="H165" s="266">
        <f t="shared" ref="H165:H166" si="17">+G165*D165*F165</f>
        <v>0</v>
      </c>
      <c r="I165" s="270"/>
    </row>
    <row r="166" spans="2:9">
      <c r="B166" s="28"/>
      <c r="C166" s="37" t="s">
        <v>89</v>
      </c>
      <c r="D166" s="19"/>
      <c r="E166" s="41" t="s">
        <v>333</v>
      </c>
      <c r="F166" s="40"/>
      <c r="G166" s="126"/>
      <c r="H166" s="266">
        <f t="shared" si="17"/>
        <v>0</v>
      </c>
      <c r="I166" s="270"/>
    </row>
    <row r="167" spans="2:9">
      <c r="B167" s="28"/>
      <c r="C167" s="37"/>
      <c r="D167" s="19"/>
      <c r="E167" s="30"/>
      <c r="F167" s="19"/>
      <c r="G167" s="126"/>
      <c r="H167" s="264">
        <f>SUM(H163:H166)</f>
        <v>0</v>
      </c>
      <c r="I167" s="270"/>
    </row>
    <row r="168" spans="2:9">
      <c r="B168" s="28"/>
      <c r="C168" s="37" t="s">
        <v>92</v>
      </c>
      <c r="D168" s="19"/>
      <c r="E168" s="30"/>
      <c r="F168" s="19"/>
      <c r="G168" s="126"/>
      <c r="H168" s="265"/>
      <c r="I168" s="270"/>
    </row>
    <row r="169" spans="2:9">
      <c r="B169" s="28"/>
      <c r="C169" s="37" t="s">
        <v>88</v>
      </c>
      <c r="D169" s="19"/>
      <c r="E169" s="30" t="s">
        <v>619</v>
      </c>
      <c r="F169" s="19"/>
      <c r="G169" s="126"/>
      <c r="H169" s="266">
        <f>+G169*D169*F169</f>
        <v>0</v>
      </c>
      <c r="I169" s="270"/>
    </row>
    <row r="170" spans="2:9">
      <c r="B170" s="28"/>
      <c r="C170" s="37" t="s">
        <v>41</v>
      </c>
      <c r="D170" s="19"/>
      <c r="E170" s="41" t="s">
        <v>619</v>
      </c>
      <c r="F170" s="40"/>
      <c r="G170" s="126"/>
      <c r="H170" s="266">
        <f t="shared" ref="H170:H171" si="18">+G170*D170*F170</f>
        <v>0</v>
      </c>
      <c r="I170" s="270"/>
    </row>
    <row r="171" spans="2:9">
      <c r="B171" s="28"/>
      <c r="C171" s="37" t="s">
        <v>89</v>
      </c>
      <c r="D171" s="19"/>
      <c r="E171" s="41" t="s">
        <v>333</v>
      </c>
      <c r="F171" s="40"/>
      <c r="G171" s="126"/>
      <c r="H171" s="266">
        <f t="shared" si="18"/>
        <v>0</v>
      </c>
      <c r="I171" s="270"/>
    </row>
    <row r="172" spans="2:9">
      <c r="B172" s="28"/>
      <c r="C172" s="37"/>
      <c r="D172" s="19"/>
      <c r="E172" s="30"/>
      <c r="F172" s="19"/>
      <c r="G172" s="126"/>
      <c r="H172" s="264">
        <f>SUM(H168:H171)</f>
        <v>0</v>
      </c>
      <c r="I172" s="270"/>
    </row>
    <row r="173" spans="2:9">
      <c r="B173" s="28"/>
      <c r="C173" s="37" t="s">
        <v>92</v>
      </c>
      <c r="D173" s="19"/>
      <c r="E173" s="30"/>
      <c r="F173" s="19"/>
      <c r="G173" s="126"/>
      <c r="H173" s="265"/>
      <c r="I173" s="270"/>
    </row>
    <row r="174" spans="2:9">
      <c r="B174" s="28"/>
      <c r="C174" s="37" t="s">
        <v>88</v>
      </c>
      <c r="D174" s="19"/>
      <c r="E174" s="30" t="s">
        <v>619</v>
      </c>
      <c r="F174" s="19"/>
      <c r="G174" s="126"/>
      <c r="H174" s="266">
        <f>+G174*D174*F174</f>
        <v>0</v>
      </c>
      <c r="I174" s="270"/>
    </row>
    <row r="175" spans="2:9">
      <c r="B175" s="28"/>
      <c r="C175" s="37" t="s">
        <v>41</v>
      </c>
      <c r="D175" s="19"/>
      <c r="E175" s="41" t="s">
        <v>619</v>
      </c>
      <c r="F175" s="40"/>
      <c r="G175" s="126"/>
      <c r="H175" s="266">
        <f t="shared" ref="H175:H176" si="19">+G175*D175*F175</f>
        <v>0</v>
      </c>
      <c r="I175" s="270"/>
    </row>
    <row r="176" spans="2:9">
      <c r="B176" s="28"/>
      <c r="C176" s="37" t="s">
        <v>89</v>
      </c>
      <c r="D176" s="19"/>
      <c r="E176" s="41" t="s">
        <v>333</v>
      </c>
      <c r="F176" s="40"/>
      <c r="G176" s="126"/>
      <c r="H176" s="266">
        <f t="shared" si="19"/>
        <v>0</v>
      </c>
      <c r="I176" s="270"/>
    </row>
    <row r="177" spans="2:9">
      <c r="B177" s="28"/>
      <c r="C177" s="37"/>
      <c r="D177" s="19"/>
      <c r="E177" s="30"/>
      <c r="F177" s="19"/>
      <c r="G177" s="126"/>
      <c r="H177" s="264">
        <f>SUM(H173:H176)</f>
        <v>0</v>
      </c>
      <c r="I177" s="270"/>
    </row>
    <row r="178" spans="2:9">
      <c r="B178" s="28"/>
      <c r="C178" s="37" t="s">
        <v>93</v>
      </c>
      <c r="D178" s="19"/>
      <c r="E178" s="30"/>
      <c r="F178" s="19"/>
      <c r="G178" s="126"/>
      <c r="H178" s="265"/>
      <c r="I178" s="270"/>
    </row>
    <row r="179" spans="2:9">
      <c r="B179" s="28"/>
      <c r="C179" s="37" t="s">
        <v>88</v>
      </c>
      <c r="D179" s="19"/>
      <c r="E179" s="30" t="s">
        <v>619</v>
      </c>
      <c r="F179" s="19"/>
      <c r="G179" s="126"/>
      <c r="H179" s="266">
        <f>+G179*D179*F179</f>
        <v>0</v>
      </c>
      <c r="I179" s="270"/>
    </row>
    <row r="180" spans="2:9">
      <c r="B180" s="28"/>
      <c r="C180" s="37" t="s">
        <v>41</v>
      </c>
      <c r="D180" s="19"/>
      <c r="E180" s="41" t="s">
        <v>619</v>
      </c>
      <c r="F180" s="40"/>
      <c r="G180" s="126"/>
      <c r="H180" s="266">
        <f t="shared" ref="H180:H181" si="20">+G180*D180*F180</f>
        <v>0</v>
      </c>
      <c r="I180" s="270"/>
    </row>
    <row r="181" spans="2:9">
      <c r="B181" s="28"/>
      <c r="C181" s="37" t="s">
        <v>89</v>
      </c>
      <c r="D181" s="19"/>
      <c r="E181" s="41" t="s">
        <v>333</v>
      </c>
      <c r="F181" s="40"/>
      <c r="G181" s="126"/>
      <c r="H181" s="266">
        <f t="shared" si="20"/>
        <v>0</v>
      </c>
      <c r="I181" s="270"/>
    </row>
    <row r="182" spans="2:9">
      <c r="B182" s="28"/>
      <c r="C182" s="37"/>
      <c r="D182" s="19"/>
      <c r="E182" s="30"/>
      <c r="F182" s="19"/>
      <c r="G182" s="126"/>
      <c r="H182" s="264">
        <f>SUM(H178:H181)</f>
        <v>0</v>
      </c>
      <c r="I182" s="270"/>
    </row>
    <row r="183" spans="2:9">
      <c r="B183" s="28"/>
      <c r="C183" s="37" t="s">
        <v>94</v>
      </c>
      <c r="D183" s="19"/>
      <c r="E183" s="30"/>
      <c r="F183" s="19"/>
      <c r="G183" s="126"/>
      <c r="H183" s="265"/>
      <c r="I183" s="270"/>
    </row>
    <row r="184" spans="2:9">
      <c r="B184" s="28"/>
      <c r="C184" s="37" t="s">
        <v>88</v>
      </c>
      <c r="D184" s="19"/>
      <c r="E184" s="30" t="s">
        <v>619</v>
      </c>
      <c r="F184" s="19"/>
      <c r="G184" s="126"/>
      <c r="H184" s="266">
        <f>+G184*D184*F184</f>
        <v>0</v>
      </c>
      <c r="I184" s="270"/>
    </row>
    <row r="185" spans="2:9">
      <c r="B185" s="28"/>
      <c r="C185" s="37" t="s">
        <v>41</v>
      </c>
      <c r="D185" s="19"/>
      <c r="E185" s="41" t="s">
        <v>619</v>
      </c>
      <c r="F185" s="40"/>
      <c r="G185" s="126"/>
      <c r="H185" s="266">
        <f t="shared" ref="H185:H186" si="21">+G185*D185*F185</f>
        <v>0</v>
      </c>
      <c r="I185" s="270"/>
    </row>
    <row r="186" spans="2:9">
      <c r="B186" s="28"/>
      <c r="C186" s="37" t="s">
        <v>89</v>
      </c>
      <c r="D186" s="19"/>
      <c r="E186" s="41" t="s">
        <v>333</v>
      </c>
      <c r="F186" s="40"/>
      <c r="G186" s="126"/>
      <c r="H186" s="266">
        <f t="shared" si="21"/>
        <v>0</v>
      </c>
      <c r="I186" s="270"/>
    </row>
    <row r="187" spans="2:9">
      <c r="B187" s="28"/>
      <c r="C187" s="37"/>
      <c r="D187" s="19"/>
      <c r="E187" s="30"/>
      <c r="F187" s="19"/>
      <c r="G187" s="126"/>
      <c r="H187" s="264">
        <f>SUM(H183:H186)</f>
        <v>0</v>
      </c>
      <c r="I187" s="270"/>
    </row>
    <row r="188" spans="2:9">
      <c r="B188" s="28"/>
      <c r="C188" s="37" t="s">
        <v>95</v>
      </c>
      <c r="D188" s="19"/>
      <c r="E188" s="30"/>
      <c r="F188" s="19"/>
      <c r="G188" s="126"/>
      <c r="H188" s="265"/>
      <c r="I188" s="270"/>
    </row>
    <row r="189" spans="2:9">
      <c r="B189" s="28"/>
      <c r="C189" s="37" t="s">
        <v>88</v>
      </c>
      <c r="D189" s="19"/>
      <c r="E189" s="30" t="s">
        <v>619</v>
      </c>
      <c r="F189" s="19"/>
      <c r="G189" s="126"/>
      <c r="H189" s="266">
        <f>+G189*D189*F189</f>
        <v>0</v>
      </c>
      <c r="I189" s="270"/>
    </row>
    <row r="190" spans="2:9">
      <c r="B190" s="28"/>
      <c r="C190" s="37" t="s">
        <v>41</v>
      </c>
      <c r="D190" s="19"/>
      <c r="E190" s="41" t="s">
        <v>619</v>
      </c>
      <c r="F190" s="40"/>
      <c r="G190" s="126"/>
      <c r="H190" s="266">
        <f t="shared" ref="H190:H191" si="22">+G190*D190*F190</f>
        <v>0</v>
      </c>
      <c r="I190" s="270"/>
    </row>
    <row r="191" spans="2:9">
      <c r="B191" s="28"/>
      <c r="C191" s="37" t="s">
        <v>89</v>
      </c>
      <c r="D191" s="19"/>
      <c r="E191" s="41" t="s">
        <v>333</v>
      </c>
      <c r="F191" s="40"/>
      <c r="G191" s="126"/>
      <c r="H191" s="266">
        <f t="shared" si="22"/>
        <v>0</v>
      </c>
      <c r="I191" s="270"/>
    </row>
    <row r="192" spans="2:9">
      <c r="B192" s="28"/>
      <c r="C192" s="37"/>
      <c r="D192" s="19"/>
      <c r="E192" s="30"/>
      <c r="F192" s="19"/>
      <c r="G192" s="126"/>
      <c r="H192" s="264">
        <f>SUM(H188:H191)</f>
        <v>0</v>
      </c>
      <c r="I192" s="270"/>
    </row>
    <row r="193" spans="2:9">
      <c r="B193" s="28"/>
      <c r="C193" s="37" t="s">
        <v>96</v>
      </c>
      <c r="D193" s="19"/>
      <c r="E193" s="30"/>
      <c r="F193" s="19"/>
      <c r="G193" s="126"/>
      <c r="H193" s="267"/>
      <c r="I193" s="270"/>
    </row>
    <row r="194" spans="2:9">
      <c r="B194" s="28"/>
      <c r="C194" s="37" t="s">
        <v>41</v>
      </c>
      <c r="D194" s="19"/>
      <c r="E194" s="41" t="s">
        <v>619</v>
      </c>
      <c r="F194" s="40"/>
      <c r="G194" s="126"/>
      <c r="H194" s="266">
        <f t="shared" ref="H194" si="23">+G194*D194*F194</f>
        <v>0</v>
      </c>
      <c r="I194" s="270"/>
    </row>
    <row r="195" spans="2:9">
      <c r="B195" s="28"/>
      <c r="C195" s="37"/>
      <c r="D195" s="19"/>
      <c r="E195" s="30"/>
      <c r="F195" s="19"/>
      <c r="G195" s="126"/>
      <c r="H195" s="264">
        <f>SUM(H193:H194)</f>
        <v>0</v>
      </c>
      <c r="I195" s="270"/>
    </row>
    <row r="196" spans="2:9">
      <c r="B196" s="28"/>
      <c r="C196" s="37" t="s">
        <v>97</v>
      </c>
      <c r="D196" s="19"/>
      <c r="E196" s="30"/>
      <c r="F196" s="19"/>
      <c r="G196" s="126"/>
      <c r="H196" s="267"/>
      <c r="I196" s="270"/>
    </row>
    <row r="197" spans="2:9">
      <c r="B197" s="28"/>
      <c r="C197" s="37" t="s">
        <v>41</v>
      </c>
      <c r="D197" s="19"/>
      <c r="E197" s="41" t="s">
        <v>619</v>
      </c>
      <c r="F197" s="40"/>
      <c r="G197" s="126"/>
      <c r="H197" s="266">
        <f t="shared" ref="H197" si="24">+G197*D197*F197</f>
        <v>0</v>
      </c>
      <c r="I197" s="270"/>
    </row>
    <row r="198" spans="2:9">
      <c r="B198" s="28"/>
      <c r="C198" s="37"/>
      <c r="D198" s="19"/>
      <c r="E198" s="30"/>
      <c r="F198" s="19"/>
      <c r="G198" s="126"/>
      <c r="H198" s="264">
        <f>SUM(H196:H197)</f>
        <v>0</v>
      </c>
      <c r="I198" s="297"/>
    </row>
    <row r="199" spans="2:9">
      <c r="B199" s="20"/>
      <c r="C199" s="65" t="s">
        <v>98</v>
      </c>
      <c r="D199" s="59"/>
      <c r="E199" s="60"/>
      <c r="F199" s="59"/>
      <c r="G199" s="127"/>
      <c r="H199" s="268">
        <f>SUM(H157,H162,H167,H172,H177,H182,H187,H192,H195,H198)</f>
        <v>0</v>
      </c>
      <c r="I199" s="298">
        <f>SUM(H199)</f>
        <v>0</v>
      </c>
    </row>
    <row r="200" spans="2:9">
      <c r="B200" s="23" t="s">
        <v>99</v>
      </c>
      <c r="C200" s="36" t="s">
        <v>100</v>
      </c>
      <c r="D200" s="26"/>
      <c r="E200" s="25"/>
      <c r="F200" s="26"/>
      <c r="G200" s="125"/>
      <c r="H200" s="269"/>
      <c r="I200" s="299"/>
    </row>
    <row r="201" spans="2:9">
      <c r="B201" s="28"/>
      <c r="C201" s="37" t="s">
        <v>101</v>
      </c>
      <c r="D201" s="19"/>
      <c r="E201" s="30"/>
      <c r="F201" s="19"/>
      <c r="G201" s="126"/>
      <c r="H201" s="270"/>
      <c r="I201" s="295"/>
    </row>
    <row r="202" spans="2:9">
      <c r="B202" s="28"/>
      <c r="C202" s="37" t="s">
        <v>88</v>
      </c>
      <c r="D202" s="19"/>
      <c r="E202" s="30" t="s">
        <v>619</v>
      </c>
      <c r="F202" s="19"/>
      <c r="G202" s="126"/>
      <c r="H202" s="271">
        <f>+G202*D202*F202</f>
        <v>0</v>
      </c>
      <c r="I202" s="295"/>
    </row>
    <row r="203" spans="2:9">
      <c r="B203" s="28"/>
      <c r="C203" s="37" t="s">
        <v>41</v>
      </c>
      <c r="D203" s="19"/>
      <c r="E203" s="41" t="s">
        <v>619</v>
      </c>
      <c r="F203" s="40"/>
      <c r="G203" s="126"/>
      <c r="H203" s="271">
        <f t="shared" ref="H203:H204" si="25">+G203*D203*F203</f>
        <v>0</v>
      </c>
      <c r="I203" s="295"/>
    </row>
    <row r="204" spans="2:9">
      <c r="B204" s="28"/>
      <c r="C204" s="37" t="s">
        <v>89</v>
      </c>
      <c r="D204" s="19"/>
      <c r="E204" s="41" t="s">
        <v>333</v>
      </c>
      <c r="F204" s="40"/>
      <c r="G204" s="126"/>
      <c r="H204" s="272">
        <f t="shared" si="25"/>
        <v>0</v>
      </c>
      <c r="I204" s="295"/>
    </row>
    <row r="205" spans="2:9">
      <c r="B205" s="28"/>
      <c r="C205" s="37"/>
      <c r="D205" s="19"/>
      <c r="E205" s="30"/>
      <c r="F205" s="19"/>
      <c r="G205" s="126"/>
      <c r="H205" s="273">
        <f>SUM(H201:H204)</f>
        <v>0</v>
      </c>
      <c r="I205" s="270"/>
    </row>
    <row r="206" spans="2:9">
      <c r="B206" s="28"/>
      <c r="C206" s="37" t="s">
        <v>102</v>
      </c>
      <c r="D206" s="19"/>
      <c r="E206" s="30"/>
      <c r="F206" s="19"/>
      <c r="G206" s="126"/>
      <c r="H206" s="265"/>
      <c r="I206" s="270"/>
    </row>
    <row r="207" spans="2:9">
      <c r="B207" s="28"/>
      <c r="C207" s="37" t="s">
        <v>88</v>
      </c>
      <c r="D207" s="19"/>
      <c r="E207" s="30" t="s">
        <v>619</v>
      </c>
      <c r="F207" s="19"/>
      <c r="G207" s="126"/>
      <c r="H207" s="266">
        <f>+G207*D207*F207</f>
        <v>0</v>
      </c>
      <c r="I207" s="270"/>
    </row>
    <row r="208" spans="2:9">
      <c r="B208" s="28"/>
      <c r="C208" s="37" t="s">
        <v>41</v>
      </c>
      <c r="D208" s="19"/>
      <c r="E208" s="41" t="s">
        <v>619</v>
      </c>
      <c r="F208" s="40"/>
      <c r="G208" s="126"/>
      <c r="H208" s="266">
        <f t="shared" ref="H208:H209" si="26">+G208*D208*F208</f>
        <v>0</v>
      </c>
      <c r="I208" s="270"/>
    </row>
    <row r="209" spans="2:9">
      <c r="B209" s="28"/>
      <c r="C209" s="37" t="s">
        <v>89</v>
      </c>
      <c r="D209" s="19"/>
      <c r="E209" s="41" t="s">
        <v>333</v>
      </c>
      <c r="F209" s="40"/>
      <c r="G209" s="126"/>
      <c r="H209" s="266">
        <f t="shared" si="26"/>
        <v>0</v>
      </c>
      <c r="I209" s="270"/>
    </row>
    <row r="210" spans="2:9">
      <c r="B210" s="28"/>
      <c r="C210" s="37"/>
      <c r="D210" s="19"/>
      <c r="E210" s="30"/>
      <c r="F210" s="19"/>
      <c r="G210" s="126"/>
      <c r="H210" s="264">
        <f>SUM(H206:H209)</f>
        <v>0</v>
      </c>
      <c r="I210" s="270"/>
    </row>
    <row r="211" spans="2:9">
      <c r="B211" s="28"/>
      <c r="C211" s="37" t="s">
        <v>103</v>
      </c>
      <c r="D211" s="19"/>
      <c r="E211" s="30"/>
      <c r="F211" s="19"/>
      <c r="G211" s="126"/>
      <c r="H211" s="267"/>
      <c r="I211" s="270"/>
    </row>
    <row r="212" spans="2:9">
      <c r="B212" s="28"/>
      <c r="C212" s="37" t="s">
        <v>41</v>
      </c>
      <c r="D212" s="19"/>
      <c r="E212" s="41" t="s">
        <v>619</v>
      </c>
      <c r="F212" s="40"/>
      <c r="G212" s="126"/>
      <c r="H212" s="266">
        <f t="shared" ref="H212" si="27">+G212*D212*F212</f>
        <v>0</v>
      </c>
      <c r="I212" s="270"/>
    </row>
    <row r="213" spans="2:9">
      <c r="B213" s="28"/>
      <c r="C213" s="37"/>
      <c r="D213" s="19"/>
      <c r="E213" s="30"/>
      <c r="F213" s="19"/>
      <c r="G213" s="126"/>
      <c r="H213" s="264">
        <f>SUM(H211:H212)</f>
        <v>0</v>
      </c>
      <c r="I213" s="270"/>
    </row>
    <row r="214" spans="2:9">
      <c r="B214" s="28"/>
      <c r="C214" s="37" t="s">
        <v>104</v>
      </c>
      <c r="D214" s="19"/>
      <c r="E214" s="30"/>
      <c r="F214" s="19"/>
      <c r="G214" s="126"/>
      <c r="H214" s="267"/>
      <c r="I214" s="270"/>
    </row>
    <row r="215" spans="2:9">
      <c r="B215" s="28"/>
      <c r="C215" s="37" t="s">
        <v>88</v>
      </c>
      <c r="D215" s="19"/>
      <c r="E215" s="30" t="s">
        <v>619</v>
      </c>
      <c r="F215" s="19"/>
      <c r="G215" s="126"/>
      <c r="H215" s="266">
        <f>+G215*D215*F215</f>
        <v>0</v>
      </c>
      <c r="I215" s="270"/>
    </row>
    <row r="216" spans="2:9">
      <c r="B216" s="28"/>
      <c r="C216" s="37" t="s">
        <v>41</v>
      </c>
      <c r="D216" s="19"/>
      <c r="E216" s="41" t="s">
        <v>619</v>
      </c>
      <c r="F216" s="40"/>
      <c r="G216" s="126"/>
      <c r="H216" s="266">
        <f t="shared" ref="H216" si="28">+G216*D216*F216</f>
        <v>0</v>
      </c>
      <c r="I216" s="270"/>
    </row>
    <row r="217" spans="2:9">
      <c r="B217" s="28"/>
      <c r="C217" s="37"/>
      <c r="D217" s="19"/>
      <c r="E217" s="30"/>
      <c r="F217" s="19"/>
      <c r="G217" s="126"/>
      <c r="H217" s="264">
        <f>SUM(H214:H216)</f>
        <v>0</v>
      </c>
      <c r="I217" s="270"/>
    </row>
    <row r="218" spans="2:9">
      <c r="B218" s="28"/>
      <c r="C218" s="37" t="s">
        <v>105</v>
      </c>
      <c r="D218" s="19"/>
      <c r="E218" s="30"/>
      <c r="F218" s="19"/>
      <c r="G218" s="126"/>
      <c r="H218" s="265"/>
      <c r="I218" s="270"/>
    </row>
    <row r="219" spans="2:9">
      <c r="B219" s="28"/>
      <c r="C219" s="37" t="s">
        <v>88</v>
      </c>
      <c r="D219" s="19"/>
      <c r="E219" s="30" t="s">
        <v>619</v>
      </c>
      <c r="F219" s="19"/>
      <c r="G219" s="126"/>
      <c r="H219" s="266">
        <f>+G219*D219*F219</f>
        <v>0</v>
      </c>
      <c r="I219" s="270"/>
    </row>
    <row r="220" spans="2:9">
      <c r="B220" s="28"/>
      <c r="C220" s="37" t="s">
        <v>41</v>
      </c>
      <c r="D220" s="19"/>
      <c r="E220" s="41" t="s">
        <v>619</v>
      </c>
      <c r="F220" s="40"/>
      <c r="G220" s="126"/>
      <c r="H220" s="266">
        <f t="shared" ref="H220:H221" si="29">+G220*D220*F220</f>
        <v>0</v>
      </c>
      <c r="I220" s="270"/>
    </row>
    <row r="221" spans="2:9">
      <c r="B221" s="28"/>
      <c r="C221" s="37" t="s">
        <v>89</v>
      </c>
      <c r="D221" s="19"/>
      <c r="E221" s="41" t="s">
        <v>333</v>
      </c>
      <c r="F221" s="40"/>
      <c r="G221" s="126"/>
      <c r="H221" s="266">
        <f t="shared" si="29"/>
        <v>0</v>
      </c>
      <c r="I221" s="270"/>
    </row>
    <row r="222" spans="2:9">
      <c r="B222" s="28"/>
      <c r="C222" s="37"/>
      <c r="D222" s="19"/>
      <c r="E222" s="30"/>
      <c r="F222" s="19"/>
      <c r="G222" s="126"/>
      <c r="H222" s="264">
        <f>SUM(H218:H221)</f>
        <v>0</v>
      </c>
      <c r="I222" s="270"/>
    </row>
    <row r="223" spans="2:9">
      <c r="B223" s="28"/>
      <c r="C223" s="37" t="s">
        <v>106</v>
      </c>
      <c r="D223" s="19"/>
      <c r="E223" s="30"/>
      <c r="F223" s="19"/>
      <c r="G223" s="126"/>
      <c r="H223" s="267"/>
      <c r="I223" s="270"/>
    </row>
    <row r="224" spans="2:9">
      <c r="B224" s="28"/>
      <c r="C224" s="37" t="s">
        <v>88</v>
      </c>
      <c r="D224" s="19"/>
      <c r="E224" s="30" t="s">
        <v>619</v>
      </c>
      <c r="F224" s="19"/>
      <c r="G224" s="126"/>
      <c r="H224" s="266">
        <f>+G224*D224*F224</f>
        <v>0</v>
      </c>
      <c r="I224" s="270"/>
    </row>
    <row r="225" spans="2:9">
      <c r="B225" s="28"/>
      <c r="C225" s="37" t="s">
        <v>41</v>
      </c>
      <c r="D225" s="19"/>
      <c r="E225" s="41" t="s">
        <v>619</v>
      </c>
      <c r="F225" s="40"/>
      <c r="G225" s="126"/>
      <c r="H225" s="266">
        <f t="shared" ref="H225" si="30">+G225*D225*F225</f>
        <v>0</v>
      </c>
      <c r="I225" s="270"/>
    </row>
    <row r="226" spans="2:9">
      <c r="B226" s="28"/>
      <c r="C226" s="37"/>
      <c r="D226" s="19"/>
      <c r="E226" s="30"/>
      <c r="F226" s="19"/>
      <c r="G226" s="126"/>
      <c r="H226" s="264">
        <f>SUM(H223:H225)</f>
        <v>0</v>
      </c>
      <c r="I226" s="270"/>
    </row>
    <row r="227" spans="2:9">
      <c r="B227" s="28"/>
      <c r="C227" s="37" t="s">
        <v>107</v>
      </c>
      <c r="D227" s="19"/>
      <c r="E227" s="30"/>
      <c r="F227" s="19"/>
      <c r="G227" s="126"/>
      <c r="H227" s="267"/>
      <c r="I227" s="270"/>
    </row>
    <row r="228" spans="2:9">
      <c r="B228" s="28"/>
      <c r="C228" s="37" t="s">
        <v>88</v>
      </c>
      <c r="D228" s="19"/>
      <c r="E228" s="30" t="s">
        <v>619</v>
      </c>
      <c r="F228" s="19"/>
      <c r="G228" s="126"/>
      <c r="H228" s="266">
        <f>+G228*D228*F228</f>
        <v>0</v>
      </c>
      <c r="I228" s="270"/>
    </row>
    <row r="229" spans="2:9">
      <c r="B229" s="28"/>
      <c r="C229" s="37" t="s">
        <v>41</v>
      </c>
      <c r="D229" s="19"/>
      <c r="E229" s="41" t="s">
        <v>619</v>
      </c>
      <c r="F229" s="40"/>
      <c r="G229" s="126"/>
      <c r="H229" s="266">
        <f t="shared" ref="H229" si="31">+G229*D229*F229</f>
        <v>0</v>
      </c>
      <c r="I229" s="270"/>
    </row>
    <row r="230" spans="2:9">
      <c r="B230" s="28"/>
      <c r="C230" s="37"/>
      <c r="D230" s="19"/>
      <c r="E230" s="30"/>
      <c r="F230" s="19"/>
      <c r="G230" s="126"/>
      <c r="H230" s="264">
        <f>SUM(H227:H229)</f>
        <v>0</v>
      </c>
      <c r="I230" s="270"/>
    </row>
    <row r="231" spans="2:9">
      <c r="B231" s="28"/>
      <c r="C231" s="37" t="s">
        <v>108</v>
      </c>
      <c r="D231" s="19"/>
      <c r="E231" s="30"/>
      <c r="F231" s="19"/>
      <c r="G231" s="126"/>
      <c r="H231" s="267"/>
      <c r="I231" s="270"/>
    </row>
    <row r="232" spans="2:9">
      <c r="B232" s="28"/>
      <c r="C232" s="37" t="s">
        <v>41</v>
      </c>
      <c r="D232" s="19"/>
      <c r="E232" s="41" t="s">
        <v>619</v>
      </c>
      <c r="F232" s="40"/>
      <c r="G232" s="126"/>
      <c r="H232" s="266">
        <f t="shared" ref="H232" si="32">+G232*D232*F232</f>
        <v>0</v>
      </c>
      <c r="I232" s="270"/>
    </row>
    <row r="233" spans="2:9">
      <c r="B233" s="28"/>
      <c r="C233" s="37"/>
      <c r="D233" s="19"/>
      <c r="E233" s="30"/>
      <c r="F233" s="19"/>
      <c r="G233" s="126"/>
      <c r="H233" s="264">
        <f>SUM(H231:H232)</f>
        <v>0</v>
      </c>
      <c r="I233" s="270"/>
    </row>
    <row r="234" spans="2:9">
      <c r="B234" s="28"/>
      <c r="C234" s="37" t="s">
        <v>109</v>
      </c>
      <c r="D234" s="19"/>
      <c r="E234" s="30"/>
      <c r="F234" s="19"/>
      <c r="G234" s="126"/>
      <c r="H234" s="265"/>
      <c r="I234" s="270"/>
    </row>
    <row r="235" spans="2:9">
      <c r="B235" s="28"/>
      <c r="C235" s="37" t="s">
        <v>88</v>
      </c>
      <c r="D235" s="19"/>
      <c r="E235" s="30" t="s">
        <v>619</v>
      </c>
      <c r="F235" s="19"/>
      <c r="G235" s="126"/>
      <c r="H235" s="266">
        <f>+G235*D235*F235</f>
        <v>0</v>
      </c>
      <c r="I235" s="270"/>
    </row>
    <row r="236" spans="2:9">
      <c r="B236" s="28"/>
      <c r="C236" s="37" t="s">
        <v>41</v>
      </c>
      <c r="D236" s="19"/>
      <c r="E236" s="41" t="s">
        <v>619</v>
      </c>
      <c r="F236" s="40"/>
      <c r="G236" s="126"/>
      <c r="H236" s="266">
        <f t="shared" ref="H236:H237" si="33">+G236*D236*F236</f>
        <v>0</v>
      </c>
      <c r="I236" s="270"/>
    </row>
    <row r="237" spans="2:9">
      <c r="B237" s="28"/>
      <c r="C237" s="37" t="s">
        <v>89</v>
      </c>
      <c r="D237" s="19"/>
      <c r="E237" s="41" t="s">
        <v>333</v>
      </c>
      <c r="F237" s="40"/>
      <c r="G237" s="126"/>
      <c r="H237" s="266">
        <f t="shared" si="33"/>
        <v>0</v>
      </c>
      <c r="I237" s="270"/>
    </row>
    <row r="238" spans="2:9">
      <c r="B238" s="28"/>
      <c r="C238" s="37"/>
      <c r="D238" s="19"/>
      <c r="E238" s="30"/>
      <c r="F238" s="19"/>
      <c r="G238" s="126"/>
      <c r="H238" s="264">
        <f>SUM(H234:H237)</f>
        <v>0</v>
      </c>
      <c r="I238" s="297"/>
    </row>
    <row r="239" spans="2:9">
      <c r="B239" s="58"/>
      <c r="C239" s="82" t="s">
        <v>110</v>
      </c>
      <c r="D239" s="59"/>
      <c r="E239" s="60"/>
      <c r="F239" s="59"/>
      <c r="G239" s="127"/>
      <c r="H239" s="268">
        <f>SUM(H205,H210,H213,H217,H222,H226,H230,H233,H238)</f>
        <v>0</v>
      </c>
      <c r="I239" s="298">
        <f>SUM(H239)</f>
        <v>0</v>
      </c>
    </row>
    <row r="240" spans="2:9">
      <c r="B240" s="72" t="s">
        <v>111</v>
      </c>
      <c r="C240" s="81" t="s">
        <v>112</v>
      </c>
      <c r="D240" s="26"/>
      <c r="E240" s="25"/>
      <c r="F240" s="26"/>
      <c r="G240" s="125"/>
      <c r="H240" s="269"/>
      <c r="I240" s="299"/>
    </row>
    <row r="241" spans="2:9">
      <c r="B241" s="28"/>
      <c r="C241" s="37" t="s">
        <v>113</v>
      </c>
      <c r="D241" s="19"/>
      <c r="E241" s="30"/>
      <c r="F241" s="19"/>
      <c r="G241" s="126"/>
      <c r="H241" s="270"/>
      <c r="I241" s="295"/>
    </row>
    <row r="242" spans="2:9">
      <c r="B242" s="28"/>
      <c r="C242" s="37" t="s">
        <v>88</v>
      </c>
      <c r="D242" s="19"/>
      <c r="E242" s="30" t="s">
        <v>619</v>
      </c>
      <c r="F242" s="19"/>
      <c r="G242" s="126"/>
      <c r="H242" s="271">
        <f>+G242*D242*F242</f>
        <v>0</v>
      </c>
      <c r="I242" s="295"/>
    </row>
    <row r="243" spans="2:9">
      <c r="B243" s="28"/>
      <c r="C243" s="37" t="s">
        <v>41</v>
      </c>
      <c r="D243" s="19"/>
      <c r="E243" s="41" t="s">
        <v>619</v>
      </c>
      <c r="F243" s="40"/>
      <c r="G243" s="126"/>
      <c r="H243" s="271">
        <f t="shared" ref="H243:H244" si="34">+G243*D243*F243</f>
        <v>0</v>
      </c>
      <c r="I243" s="295"/>
    </row>
    <row r="244" spans="2:9">
      <c r="B244" s="28"/>
      <c r="C244" s="37" t="s">
        <v>89</v>
      </c>
      <c r="D244" s="19"/>
      <c r="E244" s="41" t="s">
        <v>333</v>
      </c>
      <c r="F244" s="40"/>
      <c r="G244" s="126"/>
      <c r="H244" s="272">
        <f t="shared" si="34"/>
        <v>0</v>
      </c>
      <c r="I244" s="295"/>
    </row>
    <row r="245" spans="2:9">
      <c r="B245" s="28"/>
      <c r="C245" s="37"/>
      <c r="D245" s="19"/>
      <c r="E245" s="30"/>
      <c r="F245" s="19"/>
      <c r="G245" s="126"/>
      <c r="H245" s="273">
        <f>SUM(H241:H244)</f>
        <v>0</v>
      </c>
      <c r="I245" s="270"/>
    </row>
    <row r="246" spans="2:9">
      <c r="B246" s="28"/>
      <c r="C246" s="37" t="s">
        <v>114</v>
      </c>
      <c r="D246" s="19"/>
      <c r="E246" s="30"/>
      <c r="F246" s="19"/>
      <c r="G246" s="126"/>
      <c r="H246" s="267"/>
      <c r="I246" s="270"/>
    </row>
    <row r="247" spans="2:9">
      <c r="B247" s="28"/>
      <c r="C247" s="37" t="s">
        <v>41</v>
      </c>
      <c r="D247" s="19"/>
      <c r="E247" s="41" t="s">
        <v>619</v>
      </c>
      <c r="F247" s="40"/>
      <c r="G247" s="126"/>
      <c r="H247" s="266">
        <f t="shared" ref="H247" si="35">+G247*D247*F247</f>
        <v>0</v>
      </c>
      <c r="I247" s="270"/>
    </row>
    <row r="248" spans="2:9">
      <c r="B248" s="28"/>
      <c r="C248" s="37"/>
      <c r="D248" s="19"/>
      <c r="E248" s="30"/>
      <c r="F248" s="19"/>
      <c r="G248" s="126"/>
      <c r="H248" s="264">
        <f>SUM(H246:H247)</f>
        <v>0</v>
      </c>
      <c r="I248" s="270"/>
    </row>
    <row r="249" spans="2:9">
      <c r="B249" s="28"/>
      <c r="C249" s="37" t="s">
        <v>115</v>
      </c>
      <c r="D249" s="19"/>
      <c r="E249" s="30"/>
      <c r="F249" s="19"/>
      <c r="G249" s="126"/>
      <c r="H249" s="267"/>
      <c r="I249" s="270"/>
    </row>
    <row r="250" spans="2:9">
      <c r="B250" s="28"/>
      <c r="C250" s="37" t="s">
        <v>41</v>
      </c>
      <c r="D250" s="19"/>
      <c r="E250" s="41" t="s">
        <v>619</v>
      </c>
      <c r="F250" s="40"/>
      <c r="G250" s="126"/>
      <c r="H250" s="266">
        <f t="shared" ref="H250" si="36">+G250*D250*F250</f>
        <v>0</v>
      </c>
      <c r="I250" s="270"/>
    </row>
    <row r="251" spans="2:9">
      <c r="B251" s="28"/>
      <c r="C251" s="37"/>
      <c r="D251" s="19"/>
      <c r="E251" s="30"/>
      <c r="F251" s="19"/>
      <c r="G251" s="126"/>
      <c r="H251" s="265">
        <f>SUM(H249:H250)</f>
        <v>0</v>
      </c>
      <c r="I251" s="270"/>
    </row>
    <row r="252" spans="2:9">
      <c r="B252" s="28"/>
      <c r="C252" s="37" t="s">
        <v>116</v>
      </c>
      <c r="D252" s="19"/>
      <c r="E252" s="30"/>
      <c r="F252" s="19"/>
      <c r="G252" s="126"/>
      <c r="H252" s="269"/>
      <c r="I252" s="295"/>
    </row>
    <row r="253" spans="2:9">
      <c r="B253" s="28"/>
      <c r="C253" s="37" t="s">
        <v>88</v>
      </c>
      <c r="D253" s="19"/>
      <c r="E253" s="30" t="s">
        <v>619</v>
      </c>
      <c r="F253" s="19"/>
      <c r="G253" s="126"/>
      <c r="H253" s="270"/>
      <c r="I253" s="295"/>
    </row>
    <row r="254" spans="2:9">
      <c r="B254" s="28"/>
      <c r="C254" s="37" t="s">
        <v>41</v>
      </c>
      <c r="D254" s="19"/>
      <c r="E254" s="41" t="s">
        <v>619</v>
      </c>
      <c r="F254" s="40"/>
      <c r="G254" s="126"/>
      <c r="H254" s="271">
        <f>+G254*D254*F254</f>
        <v>0</v>
      </c>
      <c r="I254" s="295"/>
    </row>
    <row r="255" spans="2:9">
      <c r="B255" s="28"/>
      <c r="C255" s="37" t="s">
        <v>89</v>
      </c>
      <c r="D255" s="19"/>
      <c r="E255" s="41" t="s">
        <v>333</v>
      </c>
      <c r="F255" s="40"/>
      <c r="G255" s="126"/>
      <c r="H255" s="271">
        <f t="shared" ref="H255:H256" si="37">+G255*D255*F255</f>
        <v>0</v>
      </c>
      <c r="I255" s="295"/>
    </row>
    <row r="256" spans="2:9">
      <c r="B256" s="28"/>
      <c r="C256" s="37"/>
      <c r="D256" s="19"/>
      <c r="E256" s="30"/>
      <c r="F256" s="19"/>
      <c r="G256" s="126"/>
      <c r="H256" s="272">
        <f t="shared" si="37"/>
        <v>0</v>
      </c>
      <c r="I256" s="295"/>
    </row>
    <row r="257" spans="2:9">
      <c r="B257" s="28"/>
      <c r="C257" s="37"/>
      <c r="D257" s="19"/>
      <c r="E257" s="30"/>
      <c r="F257" s="19"/>
      <c r="G257" s="126"/>
      <c r="H257" s="274">
        <f>SUM(H252:H256)</f>
        <v>0</v>
      </c>
      <c r="I257" s="295"/>
    </row>
    <row r="258" spans="2:9">
      <c r="B258" s="28"/>
      <c r="C258" s="37" t="s">
        <v>117</v>
      </c>
      <c r="D258" s="19"/>
      <c r="E258" s="30"/>
      <c r="F258" s="19"/>
      <c r="G258" s="126"/>
      <c r="H258" s="269"/>
      <c r="I258" s="295"/>
    </row>
    <row r="259" spans="2:9">
      <c r="B259" s="28"/>
      <c r="C259" s="37" t="s">
        <v>88</v>
      </c>
      <c r="D259" s="19"/>
      <c r="E259" s="30" t="s">
        <v>619</v>
      </c>
      <c r="F259" s="19"/>
      <c r="G259" s="126"/>
      <c r="H259" s="271">
        <f>+G259*D259*F259</f>
        <v>0</v>
      </c>
      <c r="I259" s="295"/>
    </row>
    <row r="260" spans="2:9">
      <c r="B260" s="28"/>
      <c r="C260" s="37" t="s">
        <v>41</v>
      </c>
      <c r="D260" s="19"/>
      <c r="E260" s="41" t="s">
        <v>619</v>
      </c>
      <c r="F260" s="40"/>
      <c r="G260" s="126"/>
      <c r="H260" s="271">
        <f t="shared" ref="H260:H261" si="38">+G260*D260*F260</f>
        <v>0</v>
      </c>
      <c r="I260" s="295"/>
    </row>
    <row r="261" spans="2:9">
      <c r="B261" s="28"/>
      <c r="C261" s="37" t="s">
        <v>89</v>
      </c>
      <c r="D261" s="19"/>
      <c r="E261" s="41" t="s">
        <v>333</v>
      </c>
      <c r="F261" s="40"/>
      <c r="G261" s="126"/>
      <c r="H261" s="272">
        <f t="shared" si="38"/>
        <v>0</v>
      </c>
      <c r="I261" s="295"/>
    </row>
    <row r="262" spans="2:9">
      <c r="B262" s="28"/>
      <c r="C262" s="37"/>
      <c r="D262" s="19"/>
      <c r="E262" s="30"/>
      <c r="F262" s="19"/>
      <c r="G262" s="126"/>
      <c r="H262" s="273">
        <f>SUM(H258:H261)</f>
        <v>0</v>
      </c>
      <c r="I262" s="270"/>
    </row>
    <row r="263" spans="2:9">
      <c r="B263" s="28"/>
      <c r="C263" s="37" t="s">
        <v>118</v>
      </c>
      <c r="D263" s="19"/>
      <c r="E263" s="30"/>
      <c r="F263" s="19"/>
      <c r="G263" s="126"/>
      <c r="H263" s="267"/>
      <c r="I263" s="270"/>
    </row>
    <row r="264" spans="2:9">
      <c r="B264" s="28"/>
      <c r="C264" s="37" t="s">
        <v>88</v>
      </c>
      <c r="D264" s="19"/>
      <c r="E264" s="30" t="s">
        <v>619</v>
      </c>
      <c r="F264" s="19"/>
      <c r="G264" s="126"/>
      <c r="H264" s="266">
        <f>+G264*D264*F264</f>
        <v>0</v>
      </c>
      <c r="I264" s="270"/>
    </row>
    <row r="265" spans="2:9">
      <c r="B265" s="28"/>
      <c r="C265" s="37" t="s">
        <v>41</v>
      </c>
      <c r="D265" s="19"/>
      <c r="E265" s="41" t="s">
        <v>619</v>
      </c>
      <c r="F265" s="40"/>
      <c r="G265" s="126"/>
      <c r="H265" s="266">
        <f t="shared" ref="H265:H266" si="39">+G265*D265*F265</f>
        <v>0</v>
      </c>
      <c r="I265" s="270"/>
    </row>
    <row r="266" spans="2:9">
      <c r="B266" s="28"/>
      <c r="C266" s="37" t="s">
        <v>89</v>
      </c>
      <c r="D266" s="19"/>
      <c r="E266" s="41" t="s">
        <v>333</v>
      </c>
      <c r="F266" s="40"/>
      <c r="G266" s="126"/>
      <c r="H266" s="266">
        <f t="shared" si="39"/>
        <v>0</v>
      </c>
      <c r="I266" s="270"/>
    </row>
    <row r="267" spans="2:9">
      <c r="B267" s="28"/>
      <c r="C267" s="37"/>
      <c r="D267" s="19"/>
      <c r="E267" s="30"/>
      <c r="F267" s="19"/>
      <c r="G267" s="126"/>
      <c r="H267" s="264">
        <f>SUM(H263:H266)</f>
        <v>0</v>
      </c>
      <c r="I267" s="270"/>
    </row>
    <row r="268" spans="2:9">
      <c r="B268" s="28"/>
      <c r="C268" s="37" t="s">
        <v>119</v>
      </c>
      <c r="D268" s="19"/>
      <c r="E268" s="30"/>
      <c r="F268" s="19"/>
      <c r="G268" s="126"/>
      <c r="H268" s="267"/>
      <c r="I268" s="270"/>
    </row>
    <row r="269" spans="2:9">
      <c r="B269" s="28"/>
      <c r="C269" s="37" t="s">
        <v>88</v>
      </c>
      <c r="D269" s="19"/>
      <c r="E269" s="30" t="s">
        <v>619</v>
      </c>
      <c r="F269" s="19"/>
      <c r="G269" s="126"/>
      <c r="H269" s="266">
        <f>+G269*D269*F269</f>
        <v>0</v>
      </c>
      <c r="I269" s="270"/>
    </row>
    <row r="270" spans="2:9">
      <c r="B270" s="28"/>
      <c r="C270" s="37" t="s">
        <v>41</v>
      </c>
      <c r="D270" s="19"/>
      <c r="E270" s="41" t="s">
        <v>619</v>
      </c>
      <c r="F270" s="40"/>
      <c r="G270" s="126"/>
      <c r="H270" s="266">
        <f t="shared" ref="H270:H271" si="40">+G270*D270*F270</f>
        <v>0</v>
      </c>
      <c r="I270" s="270"/>
    </row>
    <row r="271" spans="2:9">
      <c r="B271" s="28"/>
      <c r="C271" s="37" t="s">
        <v>89</v>
      </c>
      <c r="D271" s="19"/>
      <c r="E271" s="41" t="s">
        <v>333</v>
      </c>
      <c r="F271" s="40"/>
      <c r="G271" s="126"/>
      <c r="H271" s="266">
        <f t="shared" si="40"/>
        <v>0</v>
      </c>
      <c r="I271" s="270"/>
    </row>
    <row r="272" spans="2:9">
      <c r="B272" s="28"/>
      <c r="C272" s="37"/>
      <c r="D272" s="19"/>
      <c r="E272" s="30"/>
      <c r="F272" s="19"/>
      <c r="G272" s="126"/>
      <c r="H272" s="264">
        <f>SUM(H268:H271)</f>
        <v>0</v>
      </c>
      <c r="I272" s="270"/>
    </row>
    <row r="273" spans="2:9">
      <c r="B273" s="28"/>
      <c r="C273" s="37" t="s">
        <v>120</v>
      </c>
      <c r="D273" s="19"/>
      <c r="E273" s="30"/>
      <c r="F273" s="19"/>
      <c r="G273" s="126"/>
      <c r="H273" s="267"/>
      <c r="I273" s="270"/>
    </row>
    <row r="274" spans="2:9">
      <c r="B274" s="28"/>
      <c r="C274" s="37" t="s">
        <v>41</v>
      </c>
      <c r="D274" s="19"/>
      <c r="E274" s="41" t="s">
        <v>619</v>
      </c>
      <c r="F274" s="40"/>
      <c r="G274" s="126"/>
      <c r="H274" s="266">
        <f t="shared" ref="H274" si="41">+G274*D274*F274</f>
        <v>0</v>
      </c>
      <c r="I274" s="270"/>
    </row>
    <row r="275" spans="2:9">
      <c r="B275" s="28"/>
      <c r="C275" s="37"/>
      <c r="D275" s="19"/>
      <c r="E275" s="30"/>
      <c r="F275" s="19"/>
      <c r="G275" s="126"/>
      <c r="H275" s="264">
        <f>SUM(H273:H274)</f>
        <v>0</v>
      </c>
      <c r="I275" s="270"/>
    </row>
    <row r="276" spans="2:9">
      <c r="B276" s="28"/>
      <c r="C276" s="37" t="s">
        <v>121</v>
      </c>
      <c r="D276" s="19"/>
      <c r="E276" s="30"/>
      <c r="F276" s="19"/>
      <c r="G276" s="126"/>
      <c r="H276" s="267"/>
      <c r="I276" s="270"/>
    </row>
    <row r="277" spans="2:9">
      <c r="B277" s="28"/>
      <c r="C277" s="37" t="s">
        <v>41</v>
      </c>
      <c r="D277" s="19"/>
      <c r="E277" s="41" t="s">
        <v>619</v>
      </c>
      <c r="F277" s="40"/>
      <c r="G277" s="126"/>
      <c r="H277" s="266">
        <f t="shared" ref="H277" si="42">+G277*D277*F277</f>
        <v>0</v>
      </c>
      <c r="I277" s="270"/>
    </row>
    <row r="278" spans="2:9">
      <c r="B278" s="28"/>
      <c r="C278" s="37"/>
      <c r="D278" s="19"/>
      <c r="E278" s="30"/>
      <c r="F278" s="19"/>
      <c r="G278" s="126"/>
      <c r="H278" s="264">
        <f>SUM(H276:H277)</f>
        <v>0</v>
      </c>
      <c r="I278" s="270"/>
    </row>
    <row r="279" spans="2:9">
      <c r="B279" s="28"/>
      <c r="C279" s="37" t="s">
        <v>122</v>
      </c>
      <c r="D279" s="19"/>
      <c r="E279" s="30"/>
      <c r="F279" s="19"/>
      <c r="G279" s="126"/>
      <c r="H279" s="267"/>
      <c r="I279" s="270"/>
    </row>
    <row r="280" spans="2:9">
      <c r="B280" s="28"/>
      <c r="C280" s="37" t="s">
        <v>88</v>
      </c>
      <c r="D280" s="19"/>
      <c r="E280" s="30" t="s">
        <v>619</v>
      </c>
      <c r="F280" s="19"/>
      <c r="G280" s="126"/>
      <c r="H280" s="266">
        <f>+G280*D280*F280</f>
        <v>0</v>
      </c>
      <c r="I280" s="270"/>
    </row>
    <row r="281" spans="2:9">
      <c r="B281" s="28"/>
      <c r="C281" s="37" t="s">
        <v>41</v>
      </c>
      <c r="D281" s="19"/>
      <c r="E281" s="41" t="s">
        <v>619</v>
      </c>
      <c r="F281" s="40"/>
      <c r="G281" s="126"/>
      <c r="H281" s="266">
        <f t="shared" ref="H281:H282" si="43">+G281*D281*F281</f>
        <v>0</v>
      </c>
      <c r="I281" s="270"/>
    </row>
    <row r="282" spans="2:9">
      <c r="B282" s="28"/>
      <c r="C282" s="37" t="s">
        <v>89</v>
      </c>
      <c r="D282" s="19"/>
      <c r="E282" s="41" t="s">
        <v>333</v>
      </c>
      <c r="F282" s="40"/>
      <c r="G282" s="126"/>
      <c r="H282" s="266">
        <f t="shared" si="43"/>
        <v>0</v>
      </c>
      <c r="I282" s="270"/>
    </row>
    <row r="283" spans="2:9">
      <c r="B283" s="28"/>
      <c r="C283" s="37"/>
      <c r="D283" s="19"/>
      <c r="E283" s="30"/>
      <c r="F283" s="19"/>
      <c r="G283" s="126"/>
      <c r="H283" s="264">
        <f>SUM(H279:H282)</f>
        <v>0</v>
      </c>
      <c r="I283" s="297"/>
    </row>
    <row r="284" spans="2:9">
      <c r="B284" s="58"/>
      <c r="C284" s="82" t="s">
        <v>123</v>
      </c>
      <c r="D284" s="59"/>
      <c r="E284" s="60"/>
      <c r="F284" s="59"/>
      <c r="G284" s="127"/>
      <c r="H284" s="275">
        <f>SUM(H245,H248,H251,H256,H262,H267,H272,H275,H278,H283)</f>
        <v>0</v>
      </c>
      <c r="I284" s="300">
        <f>SUM(H284)</f>
        <v>0</v>
      </c>
    </row>
    <row r="285" spans="2:9">
      <c r="B285" s="72" t="s">
        <v>124</v>
      </c>
      <c r="C285" s="81" t="s">
        <v>125</v>
      </c>
      <c r="D285" s="26"/>
      <c r="E285" s="25"/>
      <c r="F285" s="26"/>
      <c r="G285" s="125"/>
      <c r="H285" s="265"/>
      <c r="I285" s="269"/>
    </row>
    <row r="286" spans="2:9">
      <c r="B286" s="28"/>
      <c r="C286" s="37" t="s">
        <v>126</v>
      </c>
      <c r="D286" s="19"/>
      <c r="E286" s="30"/>
      <c r="F286" s="19"/>
      <c r="G286" s="126"/>
      <c r="H286" s="266">
        <f>+G286*D286*F286</f>
        <v>0</v>
      </c>
      <c r="I286" s="270"/>
    </row>
    <row r="287" spans="2:9">
      <c r="B287" s="28"/>
      <c r="C287" s="37" t="s">
        <v>88</v>
      </c>
      <c r="D287" s="19"/>
      <c r="E287" s="30" t="s">
        <v>619</v>
      </c>
      <c r="F287" s="19"/>
      <c r="G287" s="126"/>
      <c r="H287" s="266">
        <f>+G287*D287*F287</f>
        <v>0</v>
      </c>
      <c r="I287" s="270"/>
    </row>
    <row r="288" spans="2:9">
      <c r="B288" s="28"/>
      <c r="C288" s="37" t="s">
        <v>41</v>
      </c>
      <c r="D288" s="19"/>
      <c r="E288" s="41" t="s">
        <v>619</v>
      </c>
      <c r="F288" s="40"/>
      <c r="G288" s="126"/>
      <c r="H288" s="266">
        <f t="shared" ref="H288:H289" si="44">+G288*D288*F288</f>
        <v>0</v>
      </c>
      <c r="I288" s="270"/>
    </row>
    <row r="289" spans="2:9">
      <c r="B289" s="28"/>
      <c r="C289" s="37" t="s">
        <v>89</v>
      </c>
      <c r="D289" s="19"/>
      <c r="E289" s="41" t="s">
        <v>333</v>
      </c>
      <c r="F289" s="40"/>
      <c r="G289" s="126"/>
      <c r="H289" s="266">
        <f t="shared" si="44"/>
        <v>0</v>
      </c>
      <c r="I289" s="270"/>
    </row>
    <row r="290" spans="2:9">
      <c r="B290" s="28"/>
      <c r="C290" s="37"/>
      <c r="D290" s="19"/>
      <c r="E290" s="30"/>
      <c r="F290" s="19"/>
      <c r="G290" s="126"/>
      <c r="H290" s="264">
        <f>SUM(H285:H289)</f>
        <v>0</v>
      </c>
      <c r="I290" s="270"/>
    </row>
    <row r="291" spans="2:9">
      <c r="B291" s="28"/>
      <c r="C291" s="37" t="s">
        <v>127</v>
      </c>
      <c r="D291" s="19"/>
      <c r="E291" s="30"/>
      <c r="F291" s="19"/>
      <c r="G291" s="126"/>
      <c r="H291" s="267"/>
      <c r="I291" s="270"/>
    </row>
    <row r="292" spans="2:9">
      <c r="B292" s="28"/>
      <c r="C292" s="37" t="s">
        <v>88</v>
      </c>
      <c r="D292" s="19"/>
      <c r="E292" s="30" t="s">
        <v>619</v>
      </c>
      <c r="F292" s="19"/>
      <c r="G292" s="126"/>
      <c r="H292" s="266">
        <f>+G292*D292*F292</f>
        <v>0</v>
      </c>
      <c r="I292" s="270"/>
    </row>
    <row r="293" spans="2:9">
      <c r="B293" s="28"/>
      <c r="C293" s="37" t="s">
        <v>41</v>
      </c>
      <c r="D293" s="19"/>
      <c r="E293" s="41" t="s">
        <v>619</v>
      </c>
      <c r="F293" s="40"/>
      <c r="G293" s="126"/>
      <c r="H293" s="266">
        <f t="shared" ref="H293:H294" si="45">+G293*D293*F293</f>
        <v>0</v>
      </c>
      <c r="I293" s="270"/>
    </row>
    <row r="294" spans="2:9">
      <c r="B294" s="28"/>
      <c r="C294" s="37" t="s">
        <v>89</v>
      </c>
      <c r="D294" s="19"/>
      <c r="E294" s="41" t="s">
        <v>333</v>
      </c>
      <c r="F294" s="40"/>
      <c r="G294" s="126"/>
      <c r="H294" s="266">
        <f t="shared" si="45"/>
        <v>0</v>
      </c>
      <c r="I294" s="270"/>
    </row>
    <row r="295" spans="2:9">
      <c r="B295" s="28"/>
      <c r="C295" s="37"/>
      <c r="D295" s="19"/>
      <c r="E295" s="30"/>
      <c r="F295" s="19"/>
      <c r="G295" s="126"/>
      <c r="H295" s="264">
        <f>SUM(H291:H294)</f>
        <v>0</v>
      </c>
      <c r="I295" s="270"/>
    </row>
    <row r="296" spans="2:9">
      <c r="B296" s="28"/>
      <c r="C296" s="37" t="s">
        <v>128</v>
      </c>
      <c r="D296" s="19"/>
      <c r="E296" s="30"/>
      <c r="F296" s="19"/>
      <c r="G296" s="126"/>
      <c r="H296" s="267"/>
      <c r="I296" s="270"/>
    </row>
    <row r="297" spans="2:9">
      <c r="B297" s="28"/>
      <c r="C297" s="37" t="s">
        <v>88</v>
      </c>
      <c r="D297" s="19"/>
      <c r="E297" s="30" t="s">
        <v>619</v>
      </c>
      <c r="F297" s="19"/>
      <c r="G297" s="126"/>
      <c r="H297" s="266">
        <f>+G297*D297*F297</f>
        <v>0</v>
      </c>
      <c r="I297" s="270"/>
    </row>
    <row r="298" spans="2:9">
      <c r="B298" s="28"/>
      <c r="C298" s="37" t="s">
        <v>41</v>
      </c>
      <c r="D298" s="19"/>
      <c r="E298" s="41" t="s">
        <v>619</v>
      </c>
      <c r="F298" s="40"/>
      <c r="G298" s="126"/>
      <c r="H298" s="266">
        <f t="shared" ref="H298:H299" si="46">+G298*D298*F298</f>
        <v>0</v>
      </c>
      <c r="I298" s="270"/>
    </row>
    <row r="299" spans="2:9">
      <c r="B299" s="28"/>
      <c r="C299" s="37" t="s">
        <v>89</v>
      </c>
      <c r="D299" s="19"/>
      <c r="E299" s="41" t="s">
        <v>333</v>
      </c>
      <c r="F299" s="40"/>
      <c r="G299" s="126"/>
      <c r="H299" s="266">
        <f t="shared" si="46"/>
        <v>0</v>
      </c>
      <c r="I299" s="270"/>
    </row>
    <row r="300" spans="2:9">
      <c r="B300" s="28"/>
      <c r="C300" s="37"/>
      <c r="D300" s="19"/>
      <c r="E300" s="30"/>
      <c r="F300" s="19"/>
      <c r="G300" s="126"/>
      <c r="H300" s="264">
        <f>SUM(H296:H299)</f>
        <v>0</v>
      </c>
      <c r="I300" s="270"/>
    </row>
    <row r="301" spans="2:9">
      <c r="B301" s="28"/>
      <c r="C301" s="37" t="s">
        <v>129</v>
      </c>
      <c r="D301" s="19"/>
      <c r="E301" s="30"/>
      <c r="F301" s="19"/>
      <c r="G301" s="126"/>
      <c r="H301" s="267"/>
      <c r="I301" s="270"/>
    </row>
    <row r="302" spans="2:9">
      <c r="B302" s="28"/>
      <c r="C302" s="37" t="s">
        <v>88</v>
      </c>
      <c r="D302" s="19"/>
      <c r="E302" s="30" t="s">
        <v>619</v>
      </c>
      <c r="F302" s="19"/>
      <c r="G302" s="126"/>
      <c r="H302" s="266">
        <f>+G302*D302*F302</f>
        <v>0</v>
      </c>
      <c r="I302" s="270"/>
    </row>
    <row r="303" spans="2:9">
      <c r="B303" s="28"/>
      <c r="C303" s="37" t="s">
        <v>41</v>
      </c>
      <c r="D303" s="19"/>
      <c r="E303" s="41" t="s">
        <v>619</v>
      </c>
      <c r="F303" s="40"/>
      <c r="G303" s="126"/>
      <c r="H303" s="266">
        <f t="shared" ref="H303:H304" si="47">+G303*D303*F303</f>
        <v>0</v>
      </c>
      <c r="I303" s="270"/>
    </row>
    <row r="304" spans="2:9">
      <c r="B304" s="28"/>
      <c r="C304" s="37" t="s">
        <v>89</v>
      </c>
      <c r="D304" s="19"/>
      <c r="E304" s="41" t="s">
        <v>333</v>
      </c>
      <c r="F304" s="40"/>
      <c r="G304" s="126"/>
      <c r="H304" s="266">
        <f t="shared" si="47"/>
        <v>0</v>
      </c>
      <c r="I304" s="270"/>
    </row>
    <row r="305" spans="2:9">
      <c r="B305" s="28"/>
      <c r="C305" s="37"/>
      <c r="D305" s="19"/>
      <c r="E305" s="30"/>
      <c r="F305" s="19"/>
      <c r="G305" s="126"/>
      <c r="H305" s="264">
        <f>SUM(H301:H304)</f>
        <v>0</v>
      </c>
      <c r="I305" s="270"/>
    </row>
    <row r="306" spans="2:9">
      <c r="B306" s="28"/>
      <c r="C306" s="37" t="s">
        <v>130</v>
      </c>
      <c r="D306" s="19"/>
      <c r="E306" s="30"/>
      <c r="F306" s="19"/>
      <c r="G306" s="126"/>
      <c r="H306" s="267"/>
      <c r="I306" s="270"/>
    </row>
    <row r="307" spans="2:9">
      <c r="B307" s="28"/>
      <c r="C307" s="37" t="s">
        <v>88</v>
      </c>
      <c r="D307" s="19"/>
      <c r="E307" s="30" t="s">
        <v>619</v>
      </c>
      <c r="F307" s="19"/>
      <c r="G307" s="126"/>
      <c r="H307" s="266">
        <f>+G307*D307*F307</f>
        <v>0</v>
      </c>
      <c r="I307" s="270"/>
    </row>
    <row r="308" spans="2:9">
      <c r="B308" s="28"/>
      <c r="C308" s="37" t="s">
        <v>41</v>
      </c>
      <c r="D308" s="19"/>
      <c r="E308" s="41" t="s">
        <v>619</v>
      </c>
      <c r="F308" s="40"/>
      <c r="G308" s="126"/>
      <c r="H308" s="266">
        <f t="shared" ref="H308:H309" si="48">+G308*D308*F308</f>
        <v>0</v>
      </c>
      <c r="I308" s="270"/>
    </row>
    <row r="309" spans="2:9">
      <c r="B309" s="28"/>
      <c r="C309" s="37" t="s">
        <v>89</v>
      </c>
      <c r="D309" s="19"/>
      <c r="E309" s="41" t="s">
        <v>333</v>
      </c>
      <c r="F309" s="40"/>
      <c r="G309" s="126"/>
      <c r="H309" s="266">
        <f t="shared" si="48"/>
        <v>0</v>
      </c>
      <c r="I309" s="270"/>
    </row>
    <row r="310" spans="2:9">
      <c r="B310" s="28"/>
      <c r="C310" s="37"/>
      <c r="D310" s="19"/>
      <c r="E310" s="30"/>
      <c r="F310" s="19"/>
      <c r="G310" s="126"/>
      <c r="H310" s="264">
        <f>SUM(H306:H309)</f>
        <v>0</v>
      </c>
      <c r="I310" s="270"/>
    </row>
    <row r="311" spans="2:9">
      <c r="B311" s="28"/>
      <c r="C311" s="37" t="s">
        <v>131</v>
      </c>
      <c r="D311" s="19"/>
      <c r="E311" s="30"/>
      <c r="F311" s="19"/>
      <c r="G311" s="126"/>
      <c r="H311" s="267"/>
      <c r="I311" s="270"/>
    </row>
    <row r="312" spans="2:9">
      <c r="B312" s="28"/>
      <c r="C312" s="37" t="s">
        <v>88</v>
      </c>
      <c r="D312" s="19"/>
      <c r="E312" s="30" t="s">
        <v>619</v>
      </c>
      <c r="F312" s="19"/>
      <c r="G312" s="126"/>
      <c r="H312" s="266">
        <f>+G312*D312*F312</f>
        <v>0</v>
      </c>
      <c r="I312" s="270"/>
    </row>
    <row r="313" spans="2:9">
      <c r="B313" s="28"/>
      <c r="C313" s="37" t="s">
        <v>41</v>
      </c>
      <c r="D313" s="19"/>
      <c r="E313" s="41" t="s">
        <v>619</v>
      </c>
      <c r="F313" s="40"/>
      <c r="G313" s="126"/>
      <c r="H313" s="266">
        <f t="shared" ref="H313:H314" si="49">+G313*D313*F313</f>
        <v>0</v>
      </c>
      <c r="I313" s="270"/>
    </row>
    <row r="314" spans="2:9">
      <c r="B314" s="28"/>
      <c r="C314" s="37" t="s">
        <v>89</v>
      </c>
      <c r="D314" s="19"/>
      <c r="E314" s="41" t="s">
        <v>333</v>
      </c>
      <c r="F314" s="40"/>
      <c r="G314" s="126"/>
      <c r="H314" s="266">
        <f t="shared" si="49"/>
        <v>0</v>
      </c>
      <c r="I314" s="270"/>
    </row>
    <row r="315" spans="2:9">
      <c r="B315" s="28"/>
      <c r="C315" s="37"/>
      <c r="D315" s="19"/>
      <c r="E315" s="30"/>
      <c r="F315" s="19"/>
      <c r="G315" s="126"/>
      <c r="H315" s="264">
        <f>SUM(H311:H314)</f>
        <v>0</v>
      </c>
      <c r="I315" s="270"/>
    </row>
    <row r="316" spans="2:9">
      <c r="B316" s="28"/>
      <c r="C316" s="37" t="s">
        <v>132</v>
      </c>
      <c r="D316" s="19"/>
      <c r="E316" s="30"/>
      <c r="F316" s="19"/>
      <c r="G316" s="126"/>
      <c r="H316" s="267"/>
      <c r="I316" s="270"/>
    </row>
    <row r="317" spans="2:9">
      <c r="B317" s="28"/>
      <c r="C317" s="37" t="s">
        <v>88</v>
      </c>
      <c r="D317" s="19"/>
      <c r="E317" s="30" t="s">
        <v>619</v>
      </c>
      <c r="F317" s="19"/>
      <c r="G317" s="126"/>
      <c r="H317" s="266">
        <f>+G317*D317*F317</f>
        <v>0</v>
      </c>
      <c r="I317" s="270"/>
    </row>
    <row r="318" spans="2:9">
      <c r="B318" s="28"/>
      <c r="C318" s="37" t="s">
        <v>41</v>
      </c>
      <c r="D318" s="19"/>
      <c r="E318" s="41" t="s">
        <v>619</v>
      </c>
      <c r="F318" s="40"/>
      <c r="G318" s="126"/>
      <c r="H318" s="266">
        <f t="shared" ref="H318:H319" si="50">+G318*D318*F318</f>
        <v>0</v>
      </c>
      <c r="I318" s="270"/>
    </row>
    <row r="319" spans="2:9">
      <c r="B319" s="28"/>
      <c r="C319" s="37" t="s">
        <v>89</v>
      </c>
      <c r="D319" s="19"/>
      <c r="E319" s="41" t="s">
        <v>333</v>
      </c>
      <c r="F319" s="40"/>
      <c r="G319" s="126"/>
      <c r="H319" s="266">
        <f t="shared" si="50"/>
        <v>0</v>
      </c>
      <c r="I319" s="270"/>
    </row>
    <row r="320" spans="2:9">
      <c r="B320" s="28"/>
      <c r="C320" s="37"/>
      <c r="D320" s="19"/>
      <c r="E320" s="30"/>
      <c r="F320" s="19"/>
      <c r="G320" s="126"/>
      <c r="H320" s="264">
        <f>SUM(H316:H319)</f>
        <v>0</v>
      </c>
      <c r="I320" s="270"/>
    </row>
    <row r="321" spans="2:9">
      <c r="B321" s="28"/>
      <c r="C321" s="37" t="s">
        <v>133</v>
      </c>
      <c r="D321" s="19"/>
      <c r="E321" s="30"/>
      <c r="F321" s="19"/>
      <c r="G321" s="126"/>
      <c r="H321" s="267"/>
      <c r="I321" s="270"/>
    </row>
    <row r="322" spans="2:9">
      <c r="B322" s="28"/>
      <c r="C322" s="37" t="s">
        <v>88</v>
      </c>
      <c r="D322" s="19"/>
      <c r="E322" s="30" t="s">
        <v>619</v>
      </c>
      <c r="F322" s="19"/>
      <c r="G322" s="126"/>
      <c r="H322" s="266">
        <f>+G322*D322*F322</f>
        <v>0</v>
      </c>
      <c r="I322" s="270"/>
    </row>
    <row r="323" spans="2:9">
      <c r="B323" s="28"/>
      <c r="C323" s="37" t="s">
        <v>41</v>
      </c>
      <c r="D323" s="19"/>
      <c r="E323" s="41" t="s">
        <v>619</v>
      </c>
      <c r="F323" s="40"/>
      <c r="G323" s="126"/>
      <c r="H323" s="266">
        <f t="shared" ref="H323:H324" si="51">+G323*D323*F323</f>
        <v>0</v>
      </c>
      <c r="I323" s="270"/>
    </row>
    <row r="324" spans="2:9">
      <c r="B324" s="28"/>
      <c r="C324" s="37" t="s">
        <v>89</v>
      </c>
      <c r="D324" s="19"/>
      <c r="E324" s="41" t="s">
        <v>333</v>
      </c>
      <c r="F324" s="40"/>
      <c r="G324" s="126"/>
      <c r="H324" s="266">
        <f t="shared" si="51"/>
        <v>0</v>
      </c>
      <c r="I324" s="270"/>
    </row>
    <row r="325" spans="2:9">
      <c r="B325" s="28"/>
      <c r="C325" s="37"/>
      <c r="D325" s="19"/>
      <c r="E325" s="30"/>
      <c r="F325" s="19"/>
      <c r="G325" s="126"/>
      <c r="H325" s="264">
        <f>SUM(H321:H324)</f>
        <v>0</v>
      </c>
      <c r="I325" s="270"/>
    </row>
    <row r="326" spans="2:9">
      <c r="B326" s="28"/>
      <c r="C326" s="37" t="s">
        <v>134</v>
      </c>
      <c r="D326" s="19"/>
      <c r="E326" s="30"/>
      <c r="F326" s="19"/>
      <c r="G326" s="126"/>
      <c r="H326" s="267"/>
      <c r="I326" s="270"/>
    </row>
    <row r="327" spans="2:9">
      <c r="B327" s="28"/>
      <c r="C327" s="37" t="s">
        <v>88</v>
      </c>
      <c r="D327" s="19"/>
      <c r="E327" s="30" t="s">
        <v>619</v>
      </c>
      <c r="F327" s="19"/>
      <c r="G327" s="126"/>
      <c r="H327" s="266">
        <f>+G327*D327*F327</f>
        <v>0</v>
      </c>
      <c r="I327" s="270"/>
    </row>
    <row r="328" spans="2:9">
      <c r="B328" s="28"/>
      <c r="C328" s="37" t="s">
        <v>41</v>
      </c>
      <c r="D328" s="19"/>
      <c r="E328" s="41" t="s">
        <v>619</v>
      </c>
      <c r="F328" s="40"/>
      <c r="G328" s="126"/>
      <c r="H328" s="266">
        <f t="shared" ref="H328:H329" si="52">+G328*D328*F328</f>
        <v>0</v>
      </c>
      <c r="I328" s="270"/>
    </row>
    <row r="329" spans="2:9">
      <c r="B329" s="28"/>
      <c r="C329" s="37" t="s">
        <v>89</v>
      </c>
      <c r="D329" s="19"/>
      <c r="E329" s="41" t="s">
        <v>333</v>
      </c>
      <c r="F329" s="40"/>
      <c r="G329" s="126"/>
      <c r="H329" s="266">
        <f t="shared" si="52"/>
        <v>0</v>
      </c>
      <c r="I329" s="270"/>
    </row>
    <row r="330" spans="2:9">
      <c r="B330" s="28"/>
      <c r="C330" s="37"/>
      <c r="D330" s="19"/>
      <c r="E330" s="30"/>
      <c r="F330" s="19"/>
      <c r="G330" s="126"/>
      <c r="H330" s="264">
        <f>SUM(H326:H329)</f>
        <v>0</v>
      </c>
      <c r="I330" s="270"/>
    </row>
    <row r="331" spans="2:9">
      <c r="B331" s="28"/>
      <c r="C331" s="37" t="s">
        <v>135</v>
      </c>
      <c r="D331" s="19"/>
      <c r="E331" s="30"/>
      <c r="F331" s="19"/>
      <c r="G331" s="126"/>
      <c r="H331" s="267"/>
      <c r="I331" s="270"/>
    </row>
    <row r="332" spans="2:9">
      <c r="B332" s="28"/>
      <c r="C332" s="37" t="s">
        <v>88</v>
      </c>
      <c r="D332" s="19"/>
      <c r="E332" s="30" t="s">
        <v>619</v>
      </c>
      <c r="F332" s="19"/>
      <c r="G332" s="126"/>
      <c r="H332" s="266">
        <f>+G332*D332*F332</f>
        <v>0</v>
      </c>
      <c r="I332" s="270"/>
    </row>
    <row r="333" spans="2:9">
      <c r="B333" s="28"/>
      <c r="C333" s="37" t="s">
        <v>41</v>
      </c>
      <c r="D333" s="19"/>
      <c r="E333" s="41" t="s">
        <v>619</v>
      </c>
      <c r="F333" s="40"/>
      <c r="G333" s="126"/>
      <c r="H333" s="266">
        <f t="shared" ref="H333:H334" si="53">+G333*D333*F333</f>
        <v>0</v>
      </c>
      <c r="I333" s="270"/>
    </row>
    <row r="334" spans="2:9">
      <c r="B334" s="28"/>
      <c r="C334" s="37" t="s">
        <v>89</v>
      </c>
      <c r="D334" s="19"/>
      <c r="E334" s="41" t="s">
        <v>333</v>
      </c>
      <c r="F334" s="40"/>
      <c r="G334" s="126"/>
      <c r="H334" s="266">
        <f t="shared" si="53"/>
        <v>0</v>
      </c>
      <c r="I334" s="270"/>
    </row>
    <row r="335" spans="2:9">
      <c r="B335" s="28"/>
      <c r="C335" s="37"/>
      <c r="D335" s="19"/>
      <c r="E335" s="30"/>
      <c r="F335" s="19"/>
      <c r="G335" s="126"/>
      <c r="H335" s="264">
        <f>SUM(H331:H334)</f>
        <v>0</v>
      </c>
      <c r="I335" s="297"/>
    </row>
    <row r="336" spans="2:9">
      <c r="B336" s="58"/>
      <c r="C336" s="82" t="s">
        <v>136</v>
      </c>
      <c r="D336" s="59"/>
      <c r="E336" s="60"/>
      <c r="F336" s="59"/>
      <c r="G336" s="127"/>
      <c r="H336" s="253">
        <f>SUM(H290,H295,H300,H305,H310,H315,H320,H325,H330,H335)</f>
        <v>0</v>
      </c>
      <c r="I336" s="298">
        <f>SUM(H336)</f>
        <v>0</v>
      </c>
    </row>
    <row r="337" spans="2:9">
      <c r="B337" s="72" t="s">
        <v>137</v>
      </c>
      <c r="C337" s="81" t="s">
        <v>138</v>
      </c>
      <c r="D337" s="26"/>
      <c r="E337" s="25"/>
      <c r="F337" s="26"/>
      <c r="G337" s="125"/>
      <c r="H337" s="265"/>
      <c r="I337" s="269"/>
    </row>
    <row r="338" spans="2:9">
      <c r="B338" s="28"/>
      <c r="C338" s="37" t="s">
        <v>139</v>
      </c>
      <c r="D338" s="19"/>
      <c r="E338" s="30"/>
      <c r="F338" s="19"/>
      <c r="G338" s="126"/>
      <c r="H338" s="266"/>
      <c r="I338" s="270"/>
    </row>
    <row r="339" spans="2:9">
      <c r="B339" s="28"/>
      <c r="C339" s="37" t="s">
        <v>88</v>
      </c>
      <c r="D339" s="19"/>
      <c r="E339" s="30" t="s">
        <v>619</v>
      </c>
      <c r="F339" s="19"/>
      <c r="G339" s="126"/>
      <c r="H339" s="266">
        <f>+G339*D339*F339</f>
        <v>0</v>
      </c>
      <c r="I339" s="270"/>
    </row>
    <row r="340" spans="2:9">
      <c r="B340" s="28"/>
      <c r="C340" s="37" t="s">
        <v>41</v>
      </c>
      <c r="D340" s="19"/>
      <c r="E340" s="41" t="s">
        <v>619</v>
      </c>
      <c r="F340" s="40"/>
      <c r="G340" s="126"/>
      <c r="H340" s="266">
        <f t="shared" ref="H340:H341" si="54">+G340*D340*F340</f>
        <v>0</v>
      </c>
      <c r="I340" s="270"/>
    </row>
    <row r="341" spans="2:9">
      <c r="B341" s="28"/>
      <c r="C341" s="37" t="s">
        <v>89</v>
      </c>
      <c r="D341" s="19"/>
      <c r="E341" s="41" t="s">
        <v>333</v>
      </c>
      <c r="F341" s="40"/>
      <c r="G341" s="126"/>
      <c r="H341" s="266">
        <f t="shared" si="54"/>
        <v>0</v>
      </c>
      <c r="I341" s="270"/>
    </row>
    <row r="342" spans="2:9">
      <c r="B342" s="28"/>
      <c r="C342" s="37"/>
      <c r="D342" s="19"/>
      <c r="E342" s="30"/>
      <c r="F342" s="19"/>
      <c r="G342" s="126"/>
      <c r="H342" s="264">
        <f>SUM(H338:H341)</f>
        <v>0</v>
      </c>
      <c r="I342" s="270"/>
    </row>
    <row r="343" spans="2:9">
      <c r="B343" s="28"/>
      <c r="C343" s="37" t="s">
        <v>140</v>
      </c>
      <c r="D343" s="19"/>
      <c r="E343" s="30"/>
      <c r="F343" s="19"/>
      <c r="G343" s="126"/>
      <c r="H343" s="267"/>
      <c r="I343" s="270"/>
    </row>
    <row r="344" spans="2:9">
      <c r="B344" s="28"/>
      <c r="C344" s="37" t="s">
        <v>88</v>
      </c>
      <c r="D344" s="19"/>
      <c r="E344" s="30" t="s">
        <v>619</v>
      </c>
      <c r="F344" s="19"/>
      <c r="G344" s="126"/>
      <c r="H344" s="266">
        <f>+G344*D344*F344</f>
        <v>0</v>
      </c>
      <c r="I344" s="270"/>
    </row>
    <row r="345" spans="2:9">
      <c r="B345" s="28"/>
      <c r="C345" s="37" t="s">
        <v>41</v>
      </c>
      <c r="D345" s="19"/>
      <c r="E345" s="41" t="s">
        <v>619</v>
      </c>
      <c r="F345" s="40"/>
      <c r="G345" s="126"/>
      <c r="H345" s="266">
        <f t="shared" ref="H345:H346" si="55">+G345*D345*F345</f>
        <v>0</v>
      </c>
      <c r="I345" s="270"/>
    </row>
    <row r="346" spans="2:9">
      <c r="B346" s="28"/>
      <c r="C346" s="37" t="s">
        <v>89</v>
      </c>
      <c r="D346" s="19"/>
      <c r="E346" s="41" t="s">
        <v>333</v>
      </c>
      <c r="F346" s="40"/>
      <c r="G346" s="126"/>
      <c r="H346" s="266">
        <f t="shared" si="55"/>
        <v>0</v>
      </c>
      <c r="I346" s="270"/>
    </row>
    <row r="347" spans="2:9">
      <c r="B347" s="28"/>
      <c r="C347" s="37"/>
      <c r="D347" s="19"/>
      <c r="E347" s="30"/>
      <c r="F347" s="19"/>
      <c r="G347" s="126"/>
      <c r="H347" s="264">
        <f>SUM(H343:H346)</f>
        <v>0</v>
      </c>
      <c r="I347" s="270"/>
    </row>
    <row r="348" spans="2:9">
      <c r="B348" s="28"/>
      <c r="C348" s="37" t="s">
        <v>141</v>
      </c>
      <c r="D348" s="19"/>
      <c r="E348" s="30"/>
      <c r="F348" s="19"/>
      <c r="G348" s="126"/>
      <c r="H348" s="266"/>
      <c r="I348" s="270"/>
    </row>
    <row r="349" spans="2:9">
      <c r="B349" s="28"/>
      <c r="C349" s="37" t="s">
        <v>88</v>
      </c>
      <c r="D349" s="19"/>
      <c r="E349" s="30" t="s">
        <v>619</v>
      </c>
      <c r="F349" s="19"/>
      <c r="G349" s="126"/>
      <c r="H349" s="266">
        <f>+G349*D349*F349</f>
        <v>0</v>
      </c>
      <c r="I349" s="270"/>
    </row>
    <row r="350" spans="2:9">
      <c r="B350" s="28"/>
      <c r="C350" s="37" t="s">
        <v>41</v>
      </c>
      <c r="D350" s="19"/>
      <c r="E350" s="41" t="s">
        <v>619</v>
      </c>
      <c r="F350" s="40"/>
      <c r="G350" s="126"/>
      <c r="H350" s="266">
        <f t="shared" ref="H350:H351" si="56">+G350*D350*F350</f>
        <v>0</v>
      </c>
      <c r="I350" s="270"/>
    </row>
    <row r="351" spans="2:9">
      <c r="B351" s="28"/>
      <c r="C351" s="37" t="s">
        <v>89</v>
      </c>
      <c r="D351" s="19"/>
      <c r="E351" s="41" t="s">
        <v>333</v>
      </c>
      <c r="F351" s="40"/>
      <c r="G351" s="126"/>
      <c r="H351" s="266">
        <f t="shared" si="56"/>
        <v>0</v>
      </c>
      <c r="I351" s="270"/>
    </row>
    <row r="352" spans="2:9">
      <c r="B352" s="28"/>
      <c r="C352" s="37"/>
      <c r="D352" s="19"/>
      <c r="E352" s="30"/>
      <c r="F352" s="19"/>
      <c r="G352" s="126"/>
      <c r="H352" s="264">
        <f>SUM(H348:H351)</f>
        <v>0</v>
      </c>
      <c r="I352" s="297"/>
    </row>
    <row r="353" spans="2:9">
      <c r="B353" s="58"/>
      <c r="C353" s="82" t="s">
        <v>142</v>
      </c>
      <c r="D353" s="59"/>
      <c r="E353" s="60"/>
      <c r="F353" s="59"/>
      <c r="G353" s="127"/>
      <c r="H353" s="253">
        <f>SUM(H342,H347,H352)</f>
        <v>0</v>
      </c>
      <c r="I353" s="298">
        <f>SUM(H353)</f>
        <v>0</v>
      </c>
    </row>
    <row r="354" spans="2:9">
      <c r="B354" s="72" t="s">
        <v>143</v>
      </c>
      <c r="C354" s="81" t="s">
        <v>144</v>
      </c>
      <c r="D354" s="26"/>
      <c r="E354" s="25"/>
      <c r="F354" s="26"/>
      <c r="G354" s="125"/>
      <c r="H354" s="265"/>
      <c r="I354" s="269"/>
    </row>
    <row r="355" spans="2:9">
      <c r="B355" s="28"/>
      <c r="C355" s="37" t="s">
        <v>145</v>
      </c>
      <c r="D355" s="19"/>
      <c r="E355" s="30"/>
      <c r="F355" s="19"/>
      <c r="G355" s="126"/>
      <c r="H355" s="266"/>
      <c r="I355" s="270"/>
    </row>
    <row r="356" spans="2:9">
      <c r="B356" s="28"/>
      <c r="C356" s="37" t="s">
        <v>88</v>
      </c>
      <c r="D356" s="19"/>
      <c r="E356" s="30" t="s">
        <v>619</v>
      </c>
      <c r="F356" s="19"/>
      <c r="G356" s="126"/>
      <c r="H356" s="266">
        <f>+G356*D356*F356</f>
        <v>0</v>
      </c>
      <c r="I356" s="270"/>
    </row>
    <row r="357" spans="2:9">
      <c r="B357" s="28"/>
      <c r="C357" s="37" t="s">
        <v>41</v>
      </c>
      <c r="D357" s="19"/>
      <c r="E357" s="41" t="s">
        <v>619</v>
      </c>
      <c r="F357" s="40"/>
      <c r="G357" s="126"/>
      <c r="H357" s="266">
        <f t="shared" ref="H357:H358" si="57">+G357*D357*F357</f>
        <v>0</v>
      </c>
      <c r="I357" s="270"/>
    </row>
    <row r="358" spans="2:9">
      <c r="B358" s="28"/>
      <c r="C358" s="37" t="s">
        <v>89</v>
      </c>
      <c r="D358" s="19"/>
      <c r="E358" s="41" t="s">
        <v>333</v>
      </c>
      <c r="F358" s="40"/>
      <c r="G358" s="126"/>
      <c r="H358" s="266">
        <f t="shared" si="57"/>
        <v>0</v>
      </c>
      <c r="I358" s="270"/>
    </row>
    <row r="359" spans="2:9">
      <c r="B359" s="28"/>
      <c r="C359" s="37"/>
      <c r="D359" s="19"/>
      <c r="E359" s="30"/>
      <c r="F359" s="19"/>
      <c r="G359" s="126"/>
      <c r="H359" s="264">
        <f>SUM(H355:H358)</f>
        <v>0</v>
      </c>
      <c r="I359" s="270"/>
    </row>
    <row r="360" spans="2:9">
      <c r="B360" s="28"/>
      <c r="C360" s="37" t="s">
        <v>146</v>
      </c>
      <c r="D360" s="19"/>
      <c r="E360" s="30"/>
      <c r="F360" s="19"/>
      <c r="G360" s="126"/>
      <c r="H360" s="267"/>
      <c r="I360" s="270"/>
    </row>
    <row r="361" spans="2:9">
      <c r="B361" s="28"/>
      <c r="C361" s="37" t="s">
        <v>88</v>
      </c>
      <c r="D361" s="19"/>
      <c r="E361" s="30" t="s">
        <v>619</v>
      </c>
      <c r="F361" s="19"/>
      <c r="G361" s="126"/>
      <c r="H361" s="266">
        <f>+G361*D361*F361</f>
        <v>0</v>
      </c>
      <c r="I361" s="270"/>
    </row>
    <row r="362" spans="2:9">
      <c r="B362" s="28"/>
      <c r="C362" s="37" t="s">
        <v>41</v>
      </c>
      <c r="D362" s="19"/>
      <c r="E362" s="41" t="s">
        <v>619</v>
      </c>
      <c r="F362" s="40"/>
      <c r="G362" s="126"/>
      <c r="H362" s="266">
        <f t="shared" ref="H362:H363" si="58">+G362*D362*F362</f>
        <v>0</v>
      </c>
      <c r="I362" s="270"/>
    </row>
    <row r="363" spans="2:9">
      <c r="B363" s="28"/>
      <c r="C363" s="37" t="s">
        <v>89</v>
      </c>
      <c r="D363" s="19"/>
      <c r="E363" s="41" t="s">
        <v>333</v>
      </c>
      <c r="F363" s="40"/>
      <c r="G363" s="126"/>
      <c r="H363" s="266">
        <f t="shared" si="58"/>
        <v>0</v>
      </c>
      <c r="I363" s="270"/>
    </row>
    <row r="364" spans="2:9">
      <c r="B364" s="28"/>
      <c r="C364" s="37"/>
      <c r="D364" s="19"/>
      <c r="E364" s="30"/>
      <c r="F364" s="19"/>
      <c r="G364" s="126"/>
      <c r="H364" s="264">
        <f>SUM(H360:H363)</f>
        <v>0</v>
      </c>
      <c r="I364" s="270"/>
    </row>
    <row r="365" spans="2:9">
      <c r="B365" s="28"/>
      <c r="C365" s="37" t="s">
        <v>147</v>
      </c>
      <c r="D365" s="19"/>
      <c r="E365" s="30"/>
      <c r="F365" s="19"/>
      <c r="G365" s="126"/>
      <c r="H365" s="267"/>
      <c r="I365" s="270"/>
    </row>
    <row r="366" spans="2:9">
      <c r="B366" s="28"/>
      <c r="C366" s="37" t="s">
        <v>88</v>
      </c>
      <c r="D366" s="19"/>
      <c r="E366" s="30" t="s">
        <v>619</v>
      </c>
      <c r="F366" s="19"/>
      <c r="G366" s="126"/>
      <c r="H366" s="266">
        <f>+G366*D366*F366</f>
        <v>0</v>
      </c>
      <c r="I366" s="270"/>
    </row>
    <row r="367" spans="2:9">
      <c r="B367" s="28"/>
      <c r="C367" s="37" t="s">
        <v>41</v>
      </c>
      <c r="D367" s="19"/>
      <c r="E367" s="41" t="s">
        <v>619</v>
      </c>
      <c r="F367" s="40"/>
      <c r="G367" s="126"/>
      <c r="H367" s="266">
        <f t="shared" ref="H367:H368" si="59">+G367*D367*F367</f>
        <v>0</v>
      </c>
      <c r="I367" s="270"/>
    </row>
    <row r="368" spans="2:9">
      <c r="B368" s="28"/>
      <c r="C368" s="37" t="s">
        <v>89</v>
      </c>
      <c r="D368" s="19"/>
      <c r="E368" s="41" t="s">
        <v>333</v>
      </c>
      <c r="F368" s="40"/>
      <c r="G368" s="126"/>
      <c r="H368" s="266">
        <f t="shared" si="59"/>
        <v>0</v>
      </c>
      <c r="I368" s="270"/>
    </row>
    <row r="369" spans="2:9">
      <c r="B369" s="28"/>
      <c r="C369" s="37"/>
      <c r="D369" s="19"/>
      <c r="E369" s="30"/>
      <c r="F369" s="19"/>
      <c r="G369" s="126"/>
      <c r="H369" s="264">
        <f>SUM(H365:H368)</f>
        <v>0</v>
      </c>
      <c r="I369" s="270"/>
    </row>
    <row r="370" spans="2:9">
      <c r="B370" s="28"/>
      <c r="C370" s="37" t="s">
        <v>148</v>
      </c>
      <c r="D370" s="19"/>
      <c r="E370" s="30"/>
      <c r="F370" s="19"/>
      <c r="G370" s="126"/>
      <c r="H370" s="267"/>
      <c r="I370" s="270"/>
    </row>
    <row r="371" spans="2:9">
      <c r="B371" s="28"/>
      <c r="C371" s="37" t="s">
        <v>88</v>
      </c>
      <c r="D371" s="19"/>
      <c r="E371" s="30" t="s">
        <v>619</v>
      </c>
      <c r="F371" s="19"/>
      <c r="G371" s="126"/>
      <c r="H371" s="266">
        <f>+G371*D371*F371</f>
        <v>0</v>
      </c>
      <c r="I371" s="270"/>
    </row>
    <row r="372" spans="2:9">
      <c r="B372" s="28"/>
      <c r="C372" s="37" t="s">
        <v>41</v>
      </c>
      <c r="D372" s="19"/>
      <c r="E372" s="41" t="s">
        <v>619</v>
      </c>
      <c r="F372" s="40"/>
      <c r="G372" s="126"/>
      <c r="H372" s="266">
        <f t="shared" ref="H372:H373" si="60">+G372*D372*F372</f>
        <v>0</v>
      </c>
      <c r="I372" s="270"/>
    </row>
    <row r="373" spans="2:9">
      <c r="B373" s="28"/>
      <c r="C373" s="37" t="s">
        <v>89</v>
      </c>
      <c r="D373" s="19"/>
      <c r="E373" s="41" t="s">
        <v>333</v>
      </c>
      <c r="F373" s="40"/>
      <c r="G373" s="126"/>
      <c r="H373" s="266">
        <f t="shared" si="60"/>
        <v>0</v>
      </c>
      <c r="I373" s="270"/>
    </row>
    <row r="374" spans="2:9">
      <c r="B374" s="28"/>
      <c r="C374" s="37"/>
      <c r="D374" s="19"/>
      <c r="E374" s="30"/>
      <c r="F374" s="19"/>
      <c r="G374" s="126"/>
      <c r="H374" s="264">
        <f>SUM(H370:H373)</f>
        <v>0</v>
      </c>
      <c r="I374" s="270"/>
    </row>
    <row r="375" spans="2:9">
      <c r="B375" s="28"/>
      <c r="C375" s="37" t="s">
        <v>149</v>
      </c>
      <c r="D375" s="19"/>
      <c r="E375" s="30"/>
      <c r="F375" s="19"/>
      <c r="G375" s="126"/>
      <c r="H375" s="267"/>
      <c r="I375" s="270"/>
    </row>
    <row r="376" spans="2:9">
      <c r="B376" s="28"/>
      <c r="C376" s="37" t="s">
        <v>88</v>
      </c>
      <c r="D376" s="19"/>
      <c r="E376" s="30" t="s">
        <v>619</v>
      </c>
      <c r="F376" s="19"/>
      <c r="G376" s="126"/>
      <c r="H376" s="266">
        <f>+G376*D376*F376</f>
        <v>0</v>
      </c>
      <c r="I376" s="270"/>
    </row>
    <row r="377" spans="2:9">
      <c r="B377" s="28"/>
      <c r="C377" s="37" t="s">
        <v>41</v>
      </c>
      <c r="D377" s="19"/>
      <c r="E377" s="41" t="s">
        <v>619</v>
      </c>
      <c r="F377" s="40"/>
      <c r="G377" s="126"/>
      <c r="H377" s="266">
        <f t="shared" ref="H377:H378" si="61">+G377*D377*F377</f>
        <v>0</v>
      </c>
      <c r="I377" s="270"/>
    </row>
    <row r="378" spans="2:9">
      <c r="B378" s="28"/>
      <c r="C378" s="37" t="s">
        <v>89</v>
      </c>
      <c r="D378" s="19"/>
      <c r="E378" s="41" t="s">
        <v>333</v>
      </c>
      <c r="F378" s="40"/>
      <c r="G378" s="126"/>
      <c r="H378" s="266">
        <f t="shared" si="61"/>
        <v>0</v>
      </c>
      <c r="I378" s="270"/>
    </row>
    <row r="379" spans="2:9">
      <c r="B379" s="28"/>
      <c r="C379" s="37"/>
      <c r="D379" s="19"/>
      <c r="E379" s="30"/>
      <c r="F379" s="19"/>
      <c r="G379" s="126"/>
      <c r="H379" s="264">
        <f>SUM(H375:H378)</f>
        <v>0</v>
      </c>
      <c r="I379" s="270"/>
    </row>
    <row r="380" spans="2:9">
      <c r="B380" s="28"/>
      <c r="C380" s="37" t="s">
        <v>150</v>
      </c>
      <c r="D380" s="19"/>
      <c r="E380" s="30"/>
      <c r="F380" s="19"/>
      <c r="G380" s="126"/>
      <c r="H380" s="267"/>
      <c r="I380" s="270"/>
    </row>
    <row r="381" spans="2:9">
      <c r="B381" s="28"/>
      <c r="C381" s="37" t="s">
        <v>88</v>
      </c>
      <c r="D381" s="19"/>
      <c r="E381" s="30" t="s">
        <v>619</v>
      </c>
      <c r="F381" s="19"/>
      <c r="G381" s="126"/>
      <c r="H381" s="266">
        <f>+G381*D381*F381</f>
        <v>0</v>
      </c>
      <c r="I381" s="270"/>
    </row>
    <row r="382" spans="2:9">
      <c r="B382" s="28"/>
      <c r="C382" s="37" t="s">
        <v>41</v>
      </c>
      <c r="D382" s="19"/>
      <c r="E382" s="41" t="s">
        <v>619</v>
      </c>
      <c r="F382" s="40"/>
      <c r="G382" s="126"/>
      <c r="H382" s="266">
        <f t="shared" ref="H382:H383" si="62">+G382*D382*F382</f>
        <v>0</v>
      </c>
      <c r="I382" s="270"/>
    </row>
    <row r="383" spans="2:9">
      <c r="B383" s="28"/>
      <c r="C383" s="37" t="s">
        <v>89</v>
      </c>
      <c r="D383" s="19"/>
      <c r="E383" s="41" t="s">
        <v>333</v>
      </c>
      <c r="F383" s="40"/>
      <c r="G383" s="126"/>
      <c r="H383" s="266">
        <f t="shared" si="62"/>
        <v>0</v>
      </c>
      <c r="I383" s="270"/>
    </row>
    <row r="384" spans="2:9">
      <c r="B384" s="28"/>
      <c r="C384" s="37"/>
      <c r="D384" s="19"/>
      <c r="E384" s="30"/>
      <c r="F384" s="19"/>
      <c r="G384" s="126"/>
      <c r="H384" s="264">
        <f>SUM(H380:H383)</f>
        <v>0</v>
      </c>
      <c r="I384" s="270"/>
    </row>
    <row r="385" spans="2:9">
      <c r="B385" s="28"/>
      <c r="C385" s="37" t="s">
        <v>151</v>
      </c>
      <c r="D385" s="19"/>
      <c r="E385" s="30"/>
      <c r="F385" s="19"/>
      <c r="G385" s="126"/>
      <c r="H385" s="267"/>
      <c r="I385" s="270"/>
    </row>
    <row r="386" spans="2:9">
      <c r="B386" s="28"/>
      <c r="C386" s="37" t="s">
        <v>88</v>
      </c>
      <c r="D386" s="19"/>
      <c r="E386" s="30" t="s">
        <v>619</v>
      </c>
      <c r="F386" s="19"/>
      <c r="G386" s="126"/>
      <c r="H386" s="266">
        <f>+G386*D386*F386</f>
        <v>0</v>
      </c>
      <c r="I386" s="270"/>
    </row>
    <row r="387" spans="2:9">
      <c r="B387" s="28"/>
      <c r="C387" s="37" t="s">
        <v>41</v>
      </c>
      <c r="D387" s="19"/>
      <c r="E387" s="41" t="s">
        <v>619</v>
      </c>
      <c r="F387" s="40"/>
      <c r="G387" s="126"/>
      <c r="H387" s="266">
        <f t="shared" ref="H387:H388" si="63">+G387*D387*F387</f>
        <v>0</v>
      </c>
      <c r="I387" s="270"/>
    </row>
    <row r="388" spans="2:9">
      <c r="B388" s="28"/>
      <c r="C388" s="37" t="s">
        <v>89</v>
      </c>
      <c r="D388" s="19"/>
      <c r="E388" s="41" t="s">
        <v>333</v>
      </c>
      <c r="F388" s="40"/>
      <c r="G388" s="126"/>
      <c r="H388" s="266">
        <f t="shared" si="63"/>
        <v>0</v>
      </c>
      <c r="I388" s="270"/>
    </row>
    <row r="389" spans="2:9">
      <c r="B389" s="28"/>
      <c r="C389" s="37"/>
      <c r="D389" s="19"/>
      <c r="E389" s="30"/>
      <c r="F389" s="19"/>
      <c r="G389" s="126"/>
      <c r="H389" s="264">
        <f>SUM(H385:H388)</f>
        <v>0</v>
      </c>
      <c r="I389" s="270"/>
    </row>
    <row r="390" spans="2:9">
      <c r="B390" s="28"/>
      <c r="C390" s="37" t="s">
        <v>152</v>
      </c>
      <c r="D390" s="19"/>
      <c r="E390" s="30"/>
      <c r="F390" s="19"/>
      <c r="G390" s="126"/>
      <c r="H390" s="267"/>
      <c r="I390" s="270"/>
    </row>
    <row r="391" spans="2:9">
      <c r="B391" s="28"/>
      <c r="C391" s="37" t="s">
        <v>88</v>
      </c>
      <c r="D391" s="19"/>
      <c r="E391" s="30" t="s">
        <v>619</v>
      </c>
      <c r="F391" s="19"/>
      <c r="G391" s="126"/>
      <c r="H391" s="266">
        <f>+G391*D391*F391</f>
        <v>0</v>
      </c>
      <c r="I391" s="270"/>
    </row>
    <row r="392" spans="2:9">
      <c r="B392" s="28"/>
      <c r="C392" s="37" t="s">
        <v>41</v>
      </c>
      <c r="D392" s="19"/>
      <c r="E392" s="41" t="s">
        <v>619</v>
      </c>
      <c r="F392" s="40"/>
      <c r="G392" s="126"/>
      <c r="H392" s="266">
        <f t="shared" ref="H392:H393" si="64">+G392*D392*F392</f>
        <v>0</v>
      </c>
      <c r="I392" s="270"/>
    </row>
    <row r="393" spans="2:9">
      <c r="B393" s="28"/>
      <c r="C393" s="37" t="s">
        <v>89</v>
      </c>
      <c r="D393" s="19"/>
      <c r="E393" s="41" t="s">
        <v>333</v>
      </c>
      <c r="F393" s="40"/>
      <c r="G393" s="126"/>
      <c r="H393" s="266">
        <f t="shared" si="64"/>
        <v>0</v>
      </c>
      <c r="I393" s="270"/>
    </row>
    <row r="394" spans="2:9">
      <c r="B394" s="28"/>
      <c r="C394" s="37"/>
      <c r="D394" s="19"/>
      <c r="E394" s="30"/>
      <c r="F394" s="19"/>
      <c r="G394" s="126"/>
      <c r="H394" s="264">
        <f>SUM(H390:H393)</f>
        <v>0</v>
      </c>
      <c r="I394" s="270"/>
    </row>
    <row r="395" spans="2:9">
      <c r="B395" s="28"/>
      <c r="C395" s="37" t="s">
        <v>153</v>
      </c>
      <c r="D395" s="19"/>
      <c r="E395" s="30"/>
      <c r="F395" s="19"/>
      <c r="G395" s="126"/>
      <c r="H395" s="267"/>
      <c r="I395" s="270"/>
    </row>
    <row r="396" spans="2:9">
      <c r="B396" s="28"/>
      <c r="C396" s="37" t="s">
        <v>88</v>
      </c>
      <c r="D396" s="19"/>
      <c r="E396" s="30" t="s">
        <v>619</v>
      </c>
      <c r="F396" s="19"/>
      <c r="G396" s="126"/>
      <c r="H396" s="266">
        <f>+G396*D396*F396</f>
        <v>0</v>
      </c>
      <c r="I396" s="270"/>
    </row>
    <row r="397" spans="2:9">
      <c r="B397" s="28"/>
      <c r="C397" s="37" t="s">
        <v>41</v>
      </c>
      <c r="D397" s="19"/>
      <c r="E397" s="41" t="s">
        <v>619</v>
      </c>
      <c r="F397" s="40"/>
      <c r="G397" s="126"/>
      <c r="H397" s="266">
        <f t="shared" ref="H397:H398" si="65">+G397*D397*F397</f>
        <v>0</v>
      </c>
      <c r="I397" s="270"/>
    </row>
    <row r="398" spans="2:9">
      <c r="B398" s="28"/>
      <c r="C398" s="37" t="s">
        <v>89</v>
      </c>
      <c r="D398" s="19"/>
      <c r="E398" s="41" t="s">
        <v>333</v>
      </c>
      <c r="F398" s="40"/>
      <c r="G398" s="126"/>
      <c r="H398" s="266">
        <f t="shared" si="65"/>
        <v>0</v>
      </c>
      <c r="I398" s="270"/>
    </row>
    <row r="399" spans="2:9">
      <c r="B399" s="28"/>
      <c r="C399" s="37"/>
      <c r="D399" s="19"/>
      <c r="E399" s="30"/>
      <c r="F399" s="19"/>
      <c r="G399" s="126"/>
      <c r="H399" s="264">
        <f>SUM(H395:H398)</f>
        <v>0</v>
      </c>
      <c r="I399" s="270"/>
    </row>
    <row r="400" spans="2:9">
      <c r="B400" s="28"/>
      <c r="C400" s="37" t="s">
        <v>154</v>
      </c>
      <c r="D400" s="19"/>
      <c r="E400" s="30"/>
      <c r="F400" s="19"/>
      <c r="G400" s="126"/>
      <c r="H400" s="267"/>
      <c r="I400" s="270"/>
    </row>
    <row r="401" spans="2:9">
      <c r="B401" s="28"/>
      <c r="C401" s="37" t="s">
        <v>88</v>
      </c>
      <c r="D401" s="19"/>
      <c r="E401" s="30" t="s">
        <v>619</v>
      </c>
      <c r="F401" s="19"/>
      <c r="G401" s="126"/>
      <c r="H401" s="266">
        <f>+G401*D401*F401</f>
        <v>0</v>
      </c>
      <c r="I401" s="270"/>
    </row>
    <row r="402" spans="2:9">
      <c r="B402" s="28"/>
      <c r="C402" s="37" t="s">
        <v>41</v>
      </c>
      <c r="D402" s="19"/>
      <c r="E402" s="41" t="s">
        <v>619</v>
      </c>
      <c r="F402" s="40"/>
      <c r="G402" s="126"/>
      <c r="H402" s="266">
        <f t="shared" ref="H402:H403" si="66">+G402*D402*F402</f>
        <v>0</v>
      </c>
      <c r="I402" s="270"/>
    </row>
    <row r="403" spans="2:9">
      <c r="B403" s="28"/>
      <c r="C403" s="37" t="s">
        <v>89</v>
      </c>
      <c r="D403" s="19"/>
      <c r="E403" s="41" t="s">
        <v>333</v>
      </c>
      <c r="F403" s="40"/>
      <c r="G403" s="126"/>
      <c r="H403" s="266">
        <f t="shared" si="66"/>
        <v>0</v>
      </c>
      <c r="I403" s="270"/>
    </row>
    <row r="404" spans="2:9">
      <c r="B404" s="28"/>
      <c r="C404" s="37"/>
      <c r="D404" s="19"/>
      <c r="E404" s="30"/>
      <c r="F404" s="19"/>
      <c r="G404" s="126"/>
      <c r="H404" s="264">
        <f>SUM(H400:H403)</f>
        <v>0</v>
      </c>
      <c r="I404" s="270"/>
    </row>
    <row r="405" spans="2:9">
      <c r="B405" s="28"/>
      <c r="C405" s="37" t="s">
        <v>155</v>
      </c>
      <c r="D405" s="19"/>
      <c r="E405" s="30"/>
      <c r="F405" s="19"/>
      <c r="G405" s="126"/>
      <c r="H405" s="267"/>
      <c r="I405" s="270"/>
    </row>
    <row r="406" spans="2:9">
      <c r="B406" s="28"/>
      <c r="C406" s="37" t="s">
        <v>88</v>
      </c>
      <c r="D406" s="19"/>
      <c r="E406" s="30" t="s">
        <v>619</v>
      </c>
      <c r="F406" s="19"/>
      <c r="G406" s="126"/>
      <c r="H406" s="266">
        <f>+G406*D406*F406</f>
        <v>0</v>
      </c>
      <c r="I406" s="270"/>
    </row>
    <row r="407" spans="2:9">
      <c r="B407" s="28"/>
      <c r="C407" s="37" t="s">
        <v>41</v>
      </c>
      <c r="D407" s="19"/>
      <c r="E407" s="41" t="s">
        <v>619</v>
      </c>
      <c r="F407" s="40"/>
      <c r="G407" s="126"/>
      <c r="H407" s="266">
        <f t="shared" ref="H407:H408" si="67">+G407*D407*F407</f>
        <v>0</v>
      </c>
      <c r="I407" s="270"/>
    </row>
    <row r="408" spans="2:9">
      <c r="B408" s="28"/>
      <c r="C408" s="37" t="s">
        <v>89</v>
      </c>
      <c r="D408" s="19"/>
      <c r="E408" s="41" t="s">
        <v>333</v>
      </c>
      <c r="F408" s="40"/>
      <c r="G408" s="126"/>
      <c r="H408" s="266">
        <f t="shared" si="67"/>
        <v>0</v>
      </c>
      <c r="I408" s="270"/>
    </row>
    <row r="409" spans="2:9">
      <c r="B409" s="28"/>
      <c r="C409" s="37"/>
      <c r="D409" s="19"/>
      <c r="E409" s="30"/>
      <c r="F409" s="19"/>
      <c r="G409" s="126"/>
      <c r="H409" s="264">
        <f>SUM(H405:H408)</f>
        <v>0</v>
      </c>
      <c r="I409" s="270"/>
    </row>
    <row r="410" spans="2:9">
      <c r="B410" s="28"/>
      <c r="C410" s="37" t="s">
        <v>80</v>
      </c>
      <c r="D410" s="19"/>
      <c r="E410" s="30"/>
      <c r="F410" s="19"/>
      <c r="G410" s="126"/>
      <c r="H410" s="267"/>
      <c r="I410" s="270"/>
    </row>
    <row r="411" spans="2:9">
      <c r="B411" s="28"/>
      <c r="C411" s="37" t="s">
        <v>88</v>
      </c>
      <c r="D411" s="19"/>
      <c r="E411" s="30" t="s">
        <v>619</v>
      </c>
      <c r="F411" s="19"/>
      <c r="G411" s="126"/>
      <c r="H411" s="266">
        <f>+G411*D411*F411</f>
        <v>0</v>
      </c>
      <c r="I411" s="270"/>
    </row>
    <row r="412" spans="2:9">
      <c r="B412" s="28"/>
      <c r="C412" s="37" t="s">
        <v>41</v>
      </c>
      <c r="D412" s="19"/>
      <c r="E412" s="41" t="s">
        <v>619</v>
      </c>
      <c r="F412" s="40"/>
      <c r="G412" s="126"/>
      <c r="H412" s="266">
        <f t="shared" ref="H412:H413" si="68">+G412*D412*F412</f>
        <v>0</v>
      </c>
      <c r="I412" s="270"/>
    </row>
    <row r="413" spans="2:9">
      <c r="B413" s="28"/>
      <c r="C413" s="37" t="s">
        <v>89</v>
      </c>
      <c r="D413" s="19"/>
      <c r="E413" s="41" t="s">
        <v>333</v>
      </c>
      <c r="F413" s="40"/>
      <c r="G413" s="126"/>
      <c r="H413" s="266">
        <f t="shared" si="68"/>
        <v>0</v>
      </c>
      <c r="I413" s="270"/>
    </row>
    <row r="414" spans="2:9">
      <c r="B414" s="28"/>
      <c r="C414" s="37"/>
      <c r="D414" s="19"/>
      <c r="E414" s="30"/>
      <c r="F414" s="19"/>
      <c r="G414" s="126"/>
      <c r="H414" s="264">
        <f>SUM(H410:H413)</f>
        <v>0</v>
      </c>
      <c r="I414" s="297"/>
    </row>
    <row r="415" spans="2:9">
      <c r="B415" s="58"/>
      <c r="C415" s="82" t="s">
        <v>156</v>
      </c>
      <c r="D415" s="59"/>
      <c r="E415" s="60"/>
      <c r="F415" s="59"/>
      <c r="G415" s="127"/>
      <c r="H415" s="253">
        <f>SUM(H359,H364,H369,H374,H379,H384,H389,H394,H399,H404,H409,H414)</f>
        <v>0</v>
      </c>
      <c r="I415" s="298">
        <f>SUM(H415)</f>
        <v>0</v>
      </c>
    </row>
    <row r="416" spans="2:9">
      <c r="B416" s="72" t="s">
        <v>157</v>
      </c>
      <c r="C416" s="81" t="s">
        <v>158</v>
      </c>
      <c r="D416" s="26"/>
      <c r="E416" s="25"/>
      <c r="F416" s="26"/>
      <c r="G416" s="125"/>
      <c r="H416" s="265"/>
      <c r="I416" s="269"/>
    </row>
    <row r="417" spans="2:9">
      <c r="B417" s="28"/>
      <c r="C417" s="37" t="s">
        <v>159</v>
      </c>
      <c r="D417" s="19"/>
      <c r="E417" s="30"/>
      <c r="F417" s="19"/>
      <c r="G417" s="126"/>
      <c r="H417" s="267"/>
      <c r="I417" s="270"/>
    </row>
    <row r="418" spans="2:9">
      <c r="B418" s="28"/>
      <c r="C418" s="37" t="s">
        <v>88</v>
      </c>
      <c r="D418" s="19"/>
      <c r="E418" s="30" t="s">
        <v>619</v>
      </c>
      <c r="F418" s="19"/>
      <c r="G418" s="126"/>
      <c r="H418" s="266">
        <f>+G418*D418*F418</f>
        <v>0</v>
      </c>
      <c r="I418" s="270"/>
    </row>
    <row r="419" spans="2:9">
      <c r="B419" s="28"/>
      <c r="C419" s="37" t="s">
        <v>41</v>
      </c>
      <c r="D419" s="19"/>
      <c r="E419" s="41" t="s">
        <v>619</v>
      </c>
      <c r="F419" s="40"/>
      <c r="G419" s="126"/>
      <c r="H419" s="266">
        <f t="shared" ref="H419:H420" si="69">+G419*D419*F419</f>
        <v>0</v>
      </c>
      <c r="I419" s="270"/>
    </row>
    <row r="420" spans="2:9">
      <c r="B420" s="28"/>
      <c r="C420" s="37" t="s">
        <v>89</v>
      </c>
      <c r="D420" s="19"/>
      <c r="E420" s="41" t="s">
        <v>333</v>
      </c>
      <c r="F420" s="40"/>
      <c r="G420" s="126"/>
      <c r="H420" s="266">
        <f t="shared" si="69"/>
        <v>0</v>
      </c>
      <c r="I420" s="270"/>
    </row>
    <row r="421" spans="2:9">
      <c r="B421" s="28"/>
      <c r="C421" s="37"/>
      <c r="D421" s="19"/>
      <c r="E421" s="30"/>
      <c r="F421" s="19"/>
      <c r="G421" s="126"/>
      <c r="H421" s="264">
        <f>SUM(H417:H420)</f>
        <v>0</v>
      </c>
      <c r="I421" s="270"/>
    </row>
    <row r="422" spans="2:9">
      <c r="B422" s="28"/>
      <c r="C422" s="37" t="s">
        <v>160</v>
      </c>
      <c r="D422" s="19"/>
      <c r="E422" s="30"/>
      <c r="F422" s="19"/>
      <c r="G422" s="126"/>
      <c r="H422" s="267"/>
      <c r="I422" s="270"/>
    </row>
    <row r="423" spans="2:9">
      <c r="B423" s="28"/>
      <c r="C423" s="37" t="s">
        <v>88</v>
      </c>
      <c r="D423" s="19"/>
      <c r="E423" s="30" t="s">
        <v>619</v>
      </c>
      <c r="F423" s="19"/>
      <c r="G423" s="126"/>
      <c r="H423" s="266">
        <f>+G423*D423*F423</f>
        <v>0</v>
      </c>
      <c r="I423" s="270"/>
    </row>
    <row r="424" spans="2:9">
      <c r="B424" s="28"/>
      <c r="C424" s="37" t="s">
        <v>41</v>
      </c>
      <c r="D424" s="19"/>
      <c r="E424" s="41" t="s">
        <v>619</v>
      </c>
      <c r="F424" s="40"/>
      <c r="G424" s="126"/>
      <c r="H424" s="266">
        <f t="shared" ref="H424:H425" si="70">+G424*D424*F424</f>
        <v>0</v>
      </c>
      <c r="I424" s="270"/>
    </row>
    <row r="425" spans="2:9">
      <c r="B425" s="28"/>
      <c r="C425" s="37" t="s">
        <v>89</v>
      </c>
      <c r="D425" s="19"/>
      <c r="E425" s="41" t="s">
        <v>333</v>
      </c>
      <c r="F425" s="40"/>
      <c r="G425" s="126"/>
      <c r="H425" s="266">
        <f t="shared" si="70"/>
        <v>0</v>
      </c>
      <c r="I425" s="270"/>
    </row>
    <row r="426" spans="2:9">
      <c r="B426" s="28"/>
      <c r="C426" s="37"/>
      <c r="D426" s="19"/>
      <c r="E426" s="30"/>
      <c r="F426" s="19"/>
      <c r="G426" s="126"/>
      <c r="H426" s="264">
        <f>SUM(H422:H425)</f>
        <v>0</v>
      </c>
      <c r="I426" s="270"/>
    </row>
    <row r="427" spans="2:9">
      <c r="B427" s="28"/>
      <c r="C427" s="37" t="s">
        <v>161</v>
      </c>
      <c r="D427" s="19"/>
      <c r="E427" s="30"/>
      <c r="F427" s="19"/>
      <c r="G427" s="126"/>
      <c r="H427" s="267"/>
      <c r="I427" s="270"/>
    </row>
    <row r="428" spans="2:9">
      <c r="B428" s="28"/>
      <c r="C428" s="37" t="s">
        <v>88</v>
      </c>
      <c r="D428" s="19"/>
      <c r="E428" s="30" t="s">
        <v>619</v>
      </c>
      <c r="F428" s="19"/>
      <c r="G428" s="126"/>
      <c r="H428" s="266">
        <f>+G428*D428*F428</f>
        <v>0</v>
      </c>
      <c r="I428" s="270"/>
    </row>
    <row r="429" spans="2:9">
      <c r="B429" s="28"/>
      <c r="C429" s="37" t="s">
        <v>41</v>
      </c>
      <c r="D429" s="19"/>
      <c r="E429" s="41" t="s">
        <v>619</v>
      </c>
      <c r="F429" s="40"/>
      <c r="G429" s="126"/>
      <c r="H429" s="266">
        <f t="shared" ref="H429:H430" si="71">+G429*D429*F429</f>
        <v>0</v>
      </c>
      <c r="I429" s="270"/>
    </row>
    <row r="430" spans="2:9">
      <c r="B430" s="28"/>
      <c r="C430" s="37" t="s">
        <v>89</v>
      </c>
      <c r="D430" s="19"/>
      <c r="E430" s="41" t="s">
        <v>333</v>
      </c>
      <c r="F430" s="40"/>
      <c r="G430" s="126"/>
      <c r="H430" s="266">
        <f t="shared" si="71"/>
        <v>0</v>
      </c>
      <c r="I430" s="270"/>
    </row>
    <row r="431" spans="2:9">
      <c r="B431" s="28"/>
      <c r="C431" s="37"/>
      <c r="D431" s="19"/>
      <c r="E431" s="30"/>
      <c r="F431" s="19"/>
      <c r="G431" s="126"/>
      <c r="H431" s="264">
        <f>SUM(H427:H430)</f>
        <v>0</v>
      </c>
      <c r="I431" s="270"/>
    </row>
    <row r="432" spans="2:9">
      <c r="B432" s="28"/>
      <c r="C432" s="37" t="s">
        <v>162</v>
      </c>
      <c r="D432" s="19"/>
      <c r="E432" s="30"/>
      <c r="F432" s="19"/>
      <c r="G432" s="126"/>
      <c r="H432" s="267"/>
      <c r="I432" s="270"/>
    </row>
    <row r="433" spans="2:9">
      <c r="B433" s="28"/>
      <c r="C433" s="37" t="s">
        <v>88</v>
      </c>
      <c r="D433" s="19"/>
      <c r="E433" s="30" t="s">
        <v>619</v>
      </c>
      <c r="F433" s="19"/>
      <c r="G433" s="126"/>
      <c r="H433" s="266">
        <f>+G433*D433*F433</f>
        <v>0</v>
      </c>
      <c r="I433" s="270"/>
    </row>
    <row r="434" spans="2:9">
      <c r="B434" s="28"/>
      <c r="C434" s="37" t="s">
        <v>41</v>
      </c>
      <c r="D434" s="19"/>
      <c r="E434" s="41" t="s">
        <v>619</v>
      </c>
      <c r="F434" s="40"/>
      <c r="G434" s="126"/>
      <c r="H434" s="266">
        <f t="shared" ref="H434:H435" si="72">+G434*D434*F434</f>
        <v>0</v>
      </c>
      <c r="I434" s="270"/>
    </row>
    <row r="435" spans="2:9">
      <c r="B435" s="28"/>
      <c r="C435" s="37" t="s">
        <v>89</v>
      </c>
      <c r="D435" s="19"/>
      <c r="E435" s="41" t="s">
        <v>333</v>
      </c>
      <c r="F435" s="40"/>
      <c r="G435" s="126"/>
      <c r="H435" s="266">
        <f t="shared" si="72"/>
        <v>0</v>
      </c>
      <c r="I435" s="270"/>
    </row>
    <row r="436" spans="2:9">
      <c r="B436" s="28"/>
      <c r="C436" s="37"/>
      <c r="D436" s="19"/>
      <c r="E436" s="30"/>
      <c r="F436" s="19"/>
      <c r="G436" s="126"/>
      <c r="H436" s="264">
        <f>SUM(H432:H435)</f>
        <v>0</v>
      </c>
      <c r="I436" s="270"/>
    </row>
    <row r="437" spans="2:9">
      <c r="B437" s="28"/>
      <c r="C437" s="37" t="s">
        <v>163</v>
      </c>
      <c r="D437" s="19"/>
      <c r="E437" s="30"/>
      <c r="F437" s="19"/>
      <c r="G437" s="126"/>
      <c r="H437" s="267"/>
      <c r="I437" s="270"/>
    </row>
    <row r="438" spans="2:9">
      <c r="B438" s="28"/>
      <c r="C438" s="37" t="s">
        <v>88</v>
      </c>
      <c r="D438" s="19"/>
      <c r="E438" s="30" t="s">
        <v>619</v>
      </c>
      <c r="F438" s="19"/>
      <c r="G438" s="126"/>
      <c r="H438" s="266">
        <f>+G438*D438*F438</f>
        <v>0</v>
      </c>
      <c r="I438" s="270"/>
    </row>
    <row r="439" spans="2:9">
      <c r="B439" s="28"/>
      <c r="C439" s="37" t="s">
        <v>41</v>
      </c>
      <c r="D439" s="19"/>
      <c r="E439" s="41" t="s">
        <v>619</v>
      </c>
      <c r="F439" s="40"/>
      <c r="G439" s="126"/>
      <c r="H439" s="266">
        <f t="shared" ref="H439:H440" si="73">+G439*D439*F439</f>
        <v>0</v>
      </c>
      <c r="I439" s="270"/>
    </row>
    <row r="440" spans="2:9">
      <c r="B440" s="28"/>
      <c r="C440" s="37" t="s">
        <v>89</v>
      </c>
      <c r="D440" s="19"/>
      <c r="E440" s="41" t="s">
        <v>333</v>
      </c>
      <c r="F440" s="40"/>
      <c r="G440" s="126"/>
      <c r="H440" s="266">
        <f t="shared" si="73"/>
        <v>0</v>
      </c>
      <c r="I440" s="270"/>
    </row>
    <row r="441" spans="2:9">
      <c r="B441" s="28"/>
      <c r="C441" s="37"/>
      <c r="D441" s="19"/>
      <c r="E441" s="30"/>
      <c r="F441" s="19"/>
      <c r="G441" s="126"/>
      <c r="H441" s="264">
        <f>SUM(H437:H440)</f>
        <v>0</v>
      </c>
      <c r="I441" s="270"/>
    </row>
    <row r="442" spans="2:9">
      <c r="B442" s="28"/>
      <c r="C442" s="37" t="s">
        <v>164</v>
      </c>
      <c r="D442" s="19"/>
      <c r="E442" s="30"/>
      <c r="F442" s="19"/>
      <c r="G442" s="126"/>
      <c r="H442" s="267"/>
      <c r="I442" s="270"/>
    </row>
    <row r="443" spans="2:9">
      <c r="B443" s="28"/>
      <c r="C443" s="37" t="s">
        <v>88</v>
      </c>
      <c r="D443" s="19"/>
      <c r="E443" s="30" t="s">
        <v>619</v>
      </c>
      <c r="F443" s="19"/>
      <c r="G443" s="126"/>
      <c r="H443" s="266">
        <f>+G443*D443*F443</f>
        <v>0</v>
      </c>
      <c r="I443" s="270"/>
    </row>
    <row r="444" spans="2:9">
      <c r="B444" s="28"/>
      <c r="C444" s="37" t="s">
        <v>41</v>
      </c>
      <c r="D444" s="19"/>
      <c r="E444" s="41" t="s">
        <v>619</v>
      </c>
      <c r="F444" s="40"/>
      <c r="G444" s="126"/>
      <c r="H444" s="266">
        <f t="shared" ref="H444" si="74">+G444*D444*F444</f>
        <v>0</v>
      </c>
      <c r="I444" s="270"/>
    </row>
    <row r="445" spans="2:9">
      <c r="B445" s="28"/>
      <c r="C445" s="37"/>
      <c r="D445" s="19"/>
      <c r="E445" s="30"/>
      <c r="F445" s="19"/>
      <c r="G445" s="126"/>
      <c r="H445" s="264">
        <f>SUM(H442:H444)</f>
        <v>0</v>
      </c>
      <c r="I445" s="270"/>
    </row>
    <row r="446" spans="2:9">
      <c r="B446" s="28"/>
      <c r="C446" s="37" t="s">
        <v>165</v>
      </c>
      <c r="D446" s="19"/>
      <c r="E446" s="30"/>
      <c r="F446" s="19"/>
      <c r="G446" s="126"/>
      <c r="H446" s="267"/>
      <c r="I446" s="270"/>
    </row>
    <row r="447" spans="2:9">
      <c r="B447" s="28"/>
      <c r="C447" s="37" t="s">
        <v>88</v>
      </c>
      <c r="D447" s="19"/>
      <c r="E447" s="30" t="s">
        <v>619</v>
      </c>
      <c r="F447" s="19"/>
      <c r="G447" s="126"/>
      <c r="H447" s="266">
        <f>+G447*D447*F447</f>
        <v>0</v>
      </c>
      <c r="I447" s="270"/>
    </row>
    <row r="448" spans="2:9">
      <c r="B448" s="28"/>
      <c r="C448" s="37" t="s">
        <v>41</v>
      </c>
      <c r="D448" s="19"/>
      <c r="E448" s="41" t="s">
        <v>619</v>
      </c>
      <c r="F448" s="40"/>
      <c r="G448" s="126"/>
      <c r="H448" s="266">
        <f t="shared" ref="H448:H449" si="75">+G448*D448*F448</f>
        <v>0</v>
      </c>
      <c r="I448" s="270"/>
    </row>
    <row r="449" spans="2:9">
      <c r="B449" s="28"/>
      <c r="C449" s="37" t="s">
        <v>89</v>
      </c>
      <c r="D449" s="19"/>
      <c r="E449" s="41" t="s">
        <v>333</v>
      </c>
      <c r="F449" s="40"/>
      <c r="G449" s="126"/>
      <c r="H449" s="266">
        <f t="shared" si="75"/>
        <v>0</v>
      </c>
      <c r="I449" s="270"/>
    </row>
    <row r="450" spans="2:9">
      <c r="B450" s="28"/>
      <c r="C450" s="37"/>
      <c r="D450" s="19"/>
      <c r="E450" s="30"/>
      <c r="F450" s="19"/>
      <c r="G450" s="126"/>
      <c r="H450" s="264">
        <f>SUM(H446:H449)</f>
        <v>0</v>
      </c>
      <c r="I450" s="297"/>
    </row>
    <row r="451" spans="2:9">
      <c r="B451" s="58"/>
      <c r="C451" s="82" t="s">
        <v>166</v>
      </c>
      <c r="D451" s="59"/>
      <c r="E451" s="60"/>
      <c r="F451" s="59"/>
      <c r="G451" s="127"/>
      <c r="H451" s="253">
        <f>SUM(H421,H426,H431,H436,H441,H445,H450)</f>
        <v>0</v>
      </c>
      <c r="I451" s="298">
        <f>SUM(H451)</f>
        <v>0</v>
      </c>
    </row>
    <row r="452" spans="2:9">
      <c r="B452" s="72" t="s">
        <v>167</v>
      </c>
      <c r="C452" s="81" t="s">
        <v>168</v>
      </c>
      <c r="D452" s="26"/>
      <c r="E452" s="25"/>
      <c r="F452" s="26"/>
      <c r="G452" s="125"/>
      <c r="H452" s="265"/>
      <c r="I452" s="269"/>
    </row>
    <row r="453" spans="2:9">
      <c r="B453" s="28"/>
      <c r="C453" s="37" t="s">
        <v>169</v>
      </c>
      <c r="D453" s="19"/>
      <c r="E453" s="30"/>
      <c r="F453" s="19"/>
      <c r="G453" s="126"/>
      <c r="H453" s="267"/>
      <c r="I453" s="270"/>
    </row>
    <row r="454" spans="2:9">
      <c r="B454" s="28"/>
      <c r="C454" s="37" t="s">
        <v>88</v>
      </c>
      <c r="D454" s="19"/>
      <c r="E454" s="30" t="s">
        <v>619</v>
      </c>
      <c r="F454" s="19"/>
      <c r="G454" s="126"/>
      <c r="H454" s="266">
        <f>+G454*D454*F454</f>
        <v>0</v>
      </c>
      <c r="I454" s="270"/>
    </row>
    <row r="455" spans="2:9">
      <c r="B455" s="28"/>
      <c r="C455" s="37" t="s">
        <v>41</v>
      </c>
      <c r="D455" s="19"/>
      <c r="E455" s="41" t="s">
        <v>619</v>
      </c>
      <c r="F455" s="40"/>
      <c r="G455" s="126"/>
      <c r="H455" s="266">
        <f t="shared" ref="H455:H456" si="76">+G455*D455*F455</f>
        <v>0</v>
      </c>
      <c r="I455" s="270"/>
    </row>
    <row r="456" spans="2:9">
      <c r="B456" s="28"/>
      <c r="C456" s="37" t="s">
        <v>89</v>
      </c>
      <c r="D456" s="19"/>
      <c r="E456" s="41" t="s">
        <v>333</v>
      </c>
      <c r="F456" s="40"/>
      <c r="G456" s="126"/>
      <c r="H456" s="266">
        <f t="shared" si="76"/>
        <v>0</v>
      </c>
      <c r="I456" s="270"/>
    </row>
    <row r="457" spans="2:9">
      <c r="B457" s="28"/>
      <c r="C457" s="37"/>
      <c r="D457" s="19"/>
      <c r="E457" s="30"/>
      <c r="F457" s="19"/>
      <c r="G457" s="126"/>
      <c r="H457" s="264">
        <f>SUM(H453:H456)</f>
        <v>0</v>
      </c>
      <c r="I457" s="270"/>
    </row>
    <row r="458" spans="2:9">
      <c r="B458" s="28"/>
      <c r="C458" s="37" t="s">
        <v>170</v>
      </c>
      <c r="D458" s="19"/>
      <c r="E458" s="30"/>
      <c r="F458" s="19"/>
      <c r="G458" s="126"/>
      <c r="H458" s="267"/>
      <c r="I458" s="270"/>
    </row>
    <row r="459" spans="2:9">
      <c r="B459" s="28"/>
      <c r="C459" s="37" t="s">
        <v>88</v>
      </c>
      <c r="D459" s="19"/>
      <c r="E459" s="30" t="s">
        <v>619</v>
      </c>
      <c r="F459" s="19"/>
      <c r="G459" s="126"/>
      <c r="H459" s="266">
        <f>+G459*D459*F459</f>
        <v>0</v>
      </c>
      <c r="I459" s="270"/>
    </row>
    <row r="460" spans="2:9">
      <c r="B460" s="28"/>
      <c r="C460" s="37" t="s">
        <v>41</v>
      </c>
      <c r="D460" s="19"/>
      <c r="E460" s="41" t="s">
        <v>619</v>
      </c>
      <c r="F460" s="40"/>
      <c r="G460" s="126"/>
      <c r="H460" s="266">
        <f t="shared" ref="H460:H461" si="77">+G460*D460*F460</f>
        <v>0</v>
      </c>
      <c r="I460" s="270"/>
    </row>
    <row r="461" spans="2:9">
      <c r="B461" s="28"/>
      <c r="C461" s="37" t="s">
        <v>89</v>
      </c>
      <c r="D461" s="19"/>
      <c r="E461" s="41" t="s">
        <v>333</v>
      </c>
      <c r="F461" s="40"/>
      <c r="G461" s="126"/>
      <c r="H461" s="266">
        <f t="shared" si="77"/>
        <v>0</v>
      </c>
      <c r="I461" s="270"/>
    </row>
    <row r="462" spans="2:9">
      <c r="B462" s="28"/>
      <c r="C462" s="37"/>
      <c r="D462" s="19"/>
      <c r="E462" s="30"/>
      <c r="F462" s="19"/>
      <c r="G462" s="126"/>
      <c r="H462" s="264">
        <f>SUM(H458:H461)</f>
        <v>0</v>
      </c>
      <c r="I462" s="270"/>
    </row>
    <row r="463" spans="2:9">
      <c r="B463" s="28"/>
      <c r="C463" s="37" t="s">
        <v>171</v>
      </c>
      <c r="D463" s="19"/>
      <c r="E463" s="30"/>
      <c r="F463" s="19"/>
      <c r="G463" s="126"/>
      <c r="H463" s="267"/>
      <c r="I463" s="270"/>
    </row>
    <row r="464" spans="2:9">
      <c r="B464" s="28"/>
      <c r="C464" s="37" t="s">
        <v>88</v>
      </c>
      <c r="D464" s="19"/>
      <c r="E464" s="30" t="s">
        <v>619</v>
      </c>
      <c r="F464" s="19"/>
      <c r="G464" s="126"/>
      <c r="H464" s="266">
        <f>+G464*D464*F464</f>
        <v>0</v>
      </c>
      <c r="I464" s="270"/>
    </row>
    <row r="465" spans="2:9">
      <c r="B465" s="28"/>
      <c r="C465" s="37" t="s">
        <v>41</v>
      </c>
      <c r="D465" s="19"/>
      <c r="E465" s="41" t="s">
        <v>619</v>
      </c>
      <c r="F465" s="40"/>
      <c r="G465" s="126"/>
      <c r="H465" s="266">
        <f t="shared" ref="H465:H466" si="78">+G465*D465*F465</f>
        <v>0</v>
      </c>
      <c r="I465" s="270"/>
    </row>
    <row r="466" spans="2:9">
      <c r="B466" s="28"/>
      <c r="C466" s="37" t="s">
        <v>89</v>
      </c>
      <c r="D466" s="19"/>
      <c r="E466" s="41" t="s">
        <v>333</v>
      </c>
      <c r="F466" s="40"/>
      <c r="G466" s="126"/>
      <c r="H466" s="266">
        <f t="shared" si="78"/>
        <v>0</v>
      </c>
      <c r="I466" s="270"/>
    </row>
    <row r="467" spans="2:9">
      <c r="B467" s="28"/>
      <c r="C467" s="37"/>
      <c r="D467" s="19"/>
      <c r="E467" s="30"/>
      <c r="F467" s="19"/>
      <c r="G467" s="126"/>
      <c r="H467" s="264">
        <f>SUM(H463:H466)</f>
        <v>0</v>
      </c>
      <c r="I467" s="270"/>
    </row>
    <row r="468" spans="2:9">
      <c r="B468" s="28"/>
      <c r="C468" s="37" t="s">
        <v>172</v>
      </c>
      <c r="D468" s="19"/>
      <c r="E468" s="30"/>
      <c r="F468" s="19"/>
      <c r="G468" s="126"/>
      <c r="H468" s="267"/>
      <c r="I468" s="270"/>
    </row>
    <row r="469" spans="2:9">
      <c r="B469" s="28"/>
      <c r="C469" s="37" t="s">
        <v>88</v>
      </c>
      <c r="D469" s="19"/>
      <c r="E469" s="30" t="s">
        <v>619</v>
      </c>
      <c r="F469" s="19"/>
      <c r="G469" s="126"/>
      <c r="H469" s="266">
        <f>+G469*D469*F469</f>
        <v>0</v>
      </c>
      <c r="I469" s="270"/>
    </row>
    <row r="470" spans="2:9">
      <c r="B470" s="28"/>
      <c r="C470" s="37" t="s">
        <v>41</v>
      </c>
      <c r="D470" s="19"/>
      <c r="E470" s="41" t="s">
        <v>619</v>
      </c>
      <c r="F470" s="40"/>
      <c r="G470" s="126"/>
      <c r="H470" s="266">
        <f t="shared" ref="H470" si="79">+G470*D470*F470</f>
        <v>0</v>
      </c>
      <c r="I470" s="270"/>
    </row>
    <row r="471" spans="2:9">
      <c r="B471" s="28"/>
      <c r="C471" s="37"/>
      <c r="D471" s="19"/>
      <c r="E471" s="30"/>
      <c r="F471" s="19"/>
      <c r="G471" s="126"/>
      <c r="H471" s="264">
        <f>SUM(H468:H470)</f>
        <v>0</v>
      </c>
      <c r="I471" s="270"/>
    </row>
    <row r="472" spans="2:9">
      <c r="B472" s="28"/>
      <c r="C472" s="37" t="s">
        <v>173</v>
      </c>
      <c r="D472" s="19"/>
      <c r="E472" s="30"/>
      <c r="F472" s="19"/>
      <c r="G472" s="126"/>
      <c r="H472" s="267"/>
      <c r="I472" s="270"/>
    </row>
    <row r="473" spans="2:9">
      <c r="B473" s="28"/>
      <c r="C473" s="37" t="s">
        <v>41</v>
      </c>
      <c r="D473" s="19"/>
      <c r="E473" s="41" t="s">
        <v>619</v>
      </c>
      <c r="F473" s="40"/>
      <c r="G473" s="126"/>
      <c r="H473" s="266">
        <f t="shared" ref="H473" si="80">+G473*D473*F473</f>
        <v>0</v>
      </c>
      <c r="I473" s="270"/>
    </row>
    <row r="474" spans="2:9">
      <c r="B474" s="28"/>
      <c r="C474" s="37"/>
      <c r="D474" s="19"/>
      <c r="E474" s="30"/>
      <c r="F474" s="19"/>
      <c r="G474" s="126"/>
      <c r="H474" s="264">
        <f>SUM(H472:H473)</f>
        <v>0</v>
      </c>
      <c r="I474" s="270"/>
    </row>
    <row r="475" spans="2:9">
      <c r="B475" s="28"/>
      <c r="C475" s="37" t="s">
        <v>174</v>
      </c>
      <c r="D475" s="19"/>
      <c r="E475" s="30"/>
      <c r="F475" s="19"/>
      <c r="G475" s="126"/>
      <c r="H475" s="267"/>
      <c r="I475" s="270"/>
    </row>
    <row r="476" spans="2:9">
      <c r="B476" s="28"/>
      <c r="C476" s="37" t="s">
        <v>41</v>
      </c>
      <c r="D476" s="19"/>
      <c r="E476" s="41" t="s">
        <v>619</v>
      </c>
      <c r="F476" s="40"/>
      <c r="G476" s="126"/>
      <c r="H476" s="266">
        <f t="shared" ref="H476" si="81">+G476*D476*F476</f>
        <v>0</v>
      </c>
      <c r="I476" s="270"/>
    </row>
    <row r="477" spans="2:9">
      <c r="B477" s="28"/>
      <c r="C477" s="37"/>
      <c r="D477" s="19"/>
      <c r="E477" s="30"/>
      <c r="F477" s="19"/>
      <c r="G477" s="126"/>
      <c r="H477" s="264">
        <f>SUM(H475:H476)</f>
        <v>0</v>
      </c>
      <c r="I477" s="297"/>
    </row>
    <row r="478" spans="2:9">
      <c r="B478" s="58"/>
      <c r="C478" s="82" t="s">
        <v>175</v>
      </c>
      <c r="D478" s="59"/>
      <c r="E478" s="60"/>
      <c r="F478" s="59"/>
      <c r="G478" s="127"/>
      <c r="H478" s="253">
        <f>SUM(H457,H462,H467,H471,H474,H477)</f>
        <v>0</v>
      </c>
      <c r="I478" s="298">
        <f>SUM(H478)</f>
        <v>0</v>
      </c>
    </row>
    <row r="479" spans="2:9">
      <c r="B479" s="72" t="s">
        <v>176</v>
      </c>
      <c r="C479" s="81" t="s">
        <v>177</v>
      </c>
      <c r="D479" s="26"/>
      <c r="E479" s="25"/>
      <c r="F479" s="26"/>
      <c r="G479" s="125"/>
      <c r="H479" s="265"/>
      <c r="I479" s="269"/>
    </row>
    <row r="480" spans="2:9">
      <c r="B480" s="28"/>
      <c r="C480" s="37" t="s">
        <v>178</v>
      </c>
      <c r="D480" s="19"/>
      <c r="E480" s="30"/>
      <c r="F480" s="19"/>
      <c r="G480" s="126"/>
      <c r="H480" s="267"/>
      <c r="I480" s="270"/>
    </row>
    <row r="481" spans="2:9">
      <c r="B481" s="28"/>
      <c r="C481" s="37" t="s">
        <v>88</v>
      </c>
      <c r="D481" s="19"/>
      <c r="E481" s="30" t="s">
        <v>619</v>
      </c>
      <c r="F481" s="19"/>
      <c r="G481" s="126"/>
      <c r="H481" s="266">
        <f>+G481*D481*F481</f>
        <v>0</v>
      </c>
      <c r="I481" s="270"/>
    </row>
    <row r="482" spans="2:9">
      <c r="B482" s="28"/>
      <c r="C482" s="37" t="s">
        <v>41</v>
      </c>
      <c r="D482" s="19"/>
      <c r="E482" s="41" t="s">
        <v>619</v>
      </c>
      <c r="F482" s="40"/>
      <c r="G482" s="126"/>
      <c r="H482" s="266">
        <f t="shared" ref="H482:H483" si="82">+G482*D482*F482</f>
        <v>0</v>
      </c>
      <c r="I482" s="270"/>
    </row>
    <row r="483" spans="2:9">
      <c r="B483" s="28"/>
      <c r="C483" s="37" t="s">
        <v>89</v>
      </c>
      <c r="D483" s="19"/>
      <c r="E483" s="41" t="s">
        <v>333</v>
      </c>
      <c r="F483" s="40"/>
      <c r="G483" s="126"/>
      <c r="H483" s="266">
        <f t="shared" si="82"/>
        <v>0</v>
      </c>
      <c r="I483" s="270"/>
    </row>
    <row r="484" spans="2:9">
      <c r="B484" s="28"/>
      <c r="C484" s="37"/>
      <c r="D484" s="19"/>
      <c r="E484" s="30"/>
      <c r="F484" s="19"/>
      <c r="G484" s="126"/>
      <c r="H484" s="264">
        <f>SUM(H480:H483)</f>
        <v>0</v>
      </c>
      <c r="I484" s="270"/>
    </row>
    <row r="485" spans="2:9">
      <c r="B485" s="28"/>
      <c r="C485" s="37" t="s">
        <v>179</v>
      </c>
      <c r="D485" s="19"/>
      <c r="E485" s="30"/>
      <c r="F485" s="19"/>
      <c r="G485" s="126"/>
      <c r="H485" s="267"/>
      <c r="I485" s="270"/>
    </row>
    <row r="486" spans="2:9">
      <c r="B486" s="28"/>
      <c r="C486" s="37" t="s">
        <v>88</v>
      </c>
      <c r="D486" s="19"/>
      <c r="E486" s="30" t="s">
        <v>619</v>
      </c>
      <c r="F486" s="19"/>
      <c r="G486" s="126"/>
      <c r="H486" s="266">
        <f>+G486*D486*F486</f>
        <v>0</v>
      </c>
      <c r="I486" s="270"/>
    </row>
    <row r="487" spans="2:9">
      <c r="B487" s="28"/>
      <c r="C487" s="37" t="s">
        <v>41</v>
      </c>
      <c r="D487" s="19"/>
      <c r="E487" s="41" t="s">
        <v>619</v>
      </c>
      <c r="F487" s="40"/>
      <c r="G487" s="126"/>
      <c r="H487" s="266">
        <f t="shared" ref="H487:H488" si="83">+G487*D487*F487</f>
        <v>0</v>
      </c>
      <c r="I487" s="270"/>
    </row>
    <row r="488" spans="2:9">
      <c r="B488" s="28"/>
      <c r="C488" s="37" t="s">
        <v>89</v>
      </c>
      <c r="D488" s="19"/>
      <c r="E488" s="41" t="s">
        <v>333</v>
      </c>
      <c r="F488" s="40"/>
      <c r="G488" s="126"/>
      <c r="H488" s="266">
        <f t="shared" si="83"/>
        <v>0</v>
      </c>
      <c r="I488" s="270"/>
    </row>
    <row r="489" spans="2:9">
      <c r="B489" s="28"/>
      <c r="C489" s="37"/>
      <c r="D489" s="19"/>
      <c r="E489" s="30"/>
      <c r="F489" s="19"/>
      <c r="G489" s="126"/>
      <c r="H489" s="264">
        <f>SUM(H485:H488)</f>
        <v>0</v>
      </c>
      <c r="I489" s="270"/>
    </row>
    <row r="490" spans="2:9">
      <c r="B490" s="28"/>
      <c r="C490" s="37" t="s">
        <v>180</v>
      </c>
      <c r="D490" s="19"/>
      <c r="E490" s="30"/>
      <c r="F490" s="19"/>
      <c r="G490" s="126"/>
      <c r="H490" s="267"/>
      <c r="I490" s="270"/>
    </row>
    <row r="491" spans="2:9">
      <c r="B491" s="28"/>
      <c r="C491" s="37" t="s">
        <v>88</v>
      </c>
      <c r="D491" s="19"/>
      <c r="E491" s="30" t="s">
        <v>619</v>
      </c>
      <c r="F491" s="19"/>
      <c r="G491" s="126"/>
      <c r="H491" s="266">
        <f>+G491*D491*F491</f>
        <v>0</v>
      </c>
      <c r="I491" s="270"/>
    </row>
    <row r="492" spans="2:9">
      <c r="B492" s="28"/>
      <c r="C492" s="37" t="s">
        <v>41</v>
      </c>
      <c r="D492" s="19"/>
      <c r="E492" s="41" t="s">
        <v>619</v>
      </c>
      <c r="F492" s="40"/>
      <c r="G492" s="126"/>
      <c r="H492" s="266">
        <f t="shared" ref="H492:H493" si="84">+G492*D492*F492</f>
        <v>0</v>
      </c>
      <c r="I492" s="270"/>
    </row>
    <row r="493" spans="2:9">
      <c r="B493" s="28"/>
      <c r="C493" s="37" t="s">
        <v>89</v>
      </c>
      <c r="D493" s="19"/>
      <c r="E493" s="41" t="s">
        <v>333</v>
      </c>
      <c r="F493" s="40"/>
      <c r="G493" s="126"/>
      <c r="H493" s="266">
        <f t="shared" si="84"/>
        <v>0</v>
      </c>
      <c r="I493" s="270"/>
    </row>
    <row r="494" spans="2:9">
      <c r="B494" s="28"/>
      <c r="C494" s="37"/>
      <c r="D494" s="19"/>
      <c r="E494" s="30"/>
      <c r="F494" s="19"/>
      <c r="G494" s="126"/>
      <c r="H494" s="264">
        <f>SUM(H490:H493)</f>
        <v>0</v>
      </c>
      <c r="I494" s="270"/>
    </row>
    <row r="495" spans="2:9">
      <c r="B495" s="28"/>
      <c r="C495" s="37" t="s">
        <v>181</v>
      </c>
      <c r="D495" s="19"/>
      <c r="E495" s="30"/>
      <c r="F495" s="19"/>
      <c r="G495" s="126"/>
      <c r="H495" s="267"/>
      <c r="I495" s="270"/>
    </row>
    <row r="496" spans="2:9">
      <c r="B496" s="28"/>
      <c r="C496" s="37" t="s">
        <v>88</v>
      </c>
      <c r="D496" s="19"/>
      <c r="E496" s="30" t="s">
        <v>619</v>
      </c>
      <c r="F496" s="19"/>
      <c r="G496" s="126"/>
      <c r="H496" s="266">
        <f>+G496*D496*F496</f>
        <v>0</v>
      </c>
      <c r="I496" s="270"/>
    </row>
    <row r="497" spans="2:9">
      <c r="B497" s="28"/>
      <c r="C497" s="37" t="s">
        <v>41</v>
      </c>
      <c r="D497" s="19"/>
      <c r="E497" s="41" t="s">
        <v>619</v>
      </c>
      <c r="F497" s="40"/>
      <c r="G497" s="126"/>
      <c r="H497" s="266">
        <f t="shared" ref="H497:H498" si="85">+G497*D497*F497</f>
        <v>0</v>
      </c>
      <c r="I497" s="270"/>
    </row>
    <row r="498" spans="2:9">
      <c r="B498" s="28"/>
      <c r="C498" s="37" t="s">
        <v>89</v>
      </c>
      <c r="D498" s="19"/>
      <c r="E498" s="41" t="s">
        <v>333</v>
      </c>
      <c r="F498" s="40"/>
      <c r="G498" s="126"/>
      <c r="H498" s="266">
        <f t="shared" si="85"/>
        <v>0</v>
      </c>
      <c r="I498" s="270"/>
    </row>
    <row r="499" spans="2:9">
      <c r="B499" s="28"/>
      <c r="C499" s="37"/>
      <c r="D499" s="19"/>
      <c r="E499" s="30"/>
      <c r="F499" s="19"/>
      <c r="G499" s="126"/>
      <c r="H499" s="264">
        <f>SUM(H495:H498)</f>
        <v>0</v>
      </c>
      <c r="I499" s="270"/>
    </row>
    <row r="500" spans="2:9">
      <c r="B500" s="28"/>
      <c r="C500" s="37" t="s">
        <v>182</v>
      </c>
      <c r="D500" s="19"/>
      <c r="E500" s="30"/>
      <c r="F500" s="19"/>
      <c r="G500" s="126"/>
      <c r="H500" s="267"/>
      <c r="I500" s="270"/>
    </row>
    <row r="501" spans="2:9">
      <c r="B501" s="28"/>
      <c r="C501" s="37" t="s">
        <v>88</v>
      </c>
      <c r="D501" s="19"/>
      <c r="E501" s="30" t="s">
        <v>619</v>
      </c>
      <c r="F501" s="19"/>
      <c r="G501" s="126"/>
      <c r="H501" s="266">
        <f>+G501*D501*F501</f>
        <v>0</v>
      </c>
      <c r="I501" s="270"/>
    </row>
    <row r="502" spans="2:9">
      <c r="B502" s="28"/>
      <c r="C502" s="37" t="s">
        <v>41</v>
      </c>
      <c r="D502" s="19"/>
      <c r="E502" s="41" t="s">
        <v>619</v>
      </c>
      <c r="F502" s="40"/>
      <c r="G502" s="126"/>
      <c r="H502" s="266">
        <f t="shared" ref="H502:H503" si="86">+G502*D502*F502</f>
        <v>0</v>
      </c>
      <c r="I502" s="270"/>
    </row>
    <row r="503" spans="2:9">
      <c r="B503" s="28"/>
      <c r="C503" s="37" t="s">
        <v>89</v>
      </c>
      <c r="D503" s="19"/>
      <c r="E503" s="41" t="s">
        <v>333</v>
      </c>
      <c r="F503" s="40"/>
      <c r="G503" s="126"/>
      <c r="H503" s="266">
        <f t="shared" si="86"/>
        <v>0</v>
      </c>
      <c r="I503" s="270"/>
    </row>
    <row r="504" spans="2:9">
      <c r="B504" s="28"/>
      <c r="C504" s="37"/>
      <c r="D504" s="19"/>
      <c r="E504" s="30"/>
      <c r="F504" s="19"/>
      <c r="G504" s="126"/>
      <c r="H504" s="264">
        <f>SUM(H500:H503)</f>
        <v>0</v>
      </c>
      <c r="I504" s="270"/>
    </row>
    <row r="505" spans="2:9">
      <c r="B505" s="28"/>
      <c r="C505" s="37" t="s">
        <v>183</v>
      </c>
      <c r="D505" s="19"/>
      <c r="E505" s="30"/>
      <c r="F505" s="19"/>
      <c r="G505" s="126"/>
      <c r="H505" s="267"/>
      <c r="I505" s="270"/>
    </row>
    <row r="506" spans="2:9">
      <c r="B506" s="28"/>
      <c r="C506" s="37" t="s">
        <v>88</v>
      </c>
      <c r="D506" s="19"/>
      <c r="E506" s="30" t="s">
        <v>619</v>
      </c>
      <c r="F506" s="19"/>
      <c r="G506" s="126"/>
      <c r="H506" s="266">
        <f>+G506*D506*F506</f>
        <v>0</v>
      </c>
      <c r="I506" s="270"/>
    </row>
    <row r="507" spans="2:9">
      <c r="B507" s="28"/>
      <c r="C507" s="37" t="s">
        <v>41</v>
      </c>
      <c r="D507" s="19"/>
      <c r="E507" s="41" t="s">
        <v>619</v>
      </c>
      <c r="F507" s="40"/>
      <c r="G507" s="126"/>
      <c r="H507" s="266">
        <f t="shared" ref="H507:H508" si="87">+G507*D507*F507</f>
        <v>0</v>
      </c>
      <c r="I507" s="270"/>
    </row>
    <row r="508" spans="2:9">
      <c r="B508" s="28"/>
      <c r="C508" s="37" t="s">
        <v>89</v>
      </c>
      <c r="D508" s="19"/>
      <c r="E508" s="41" t="s">
        <v>333</v>
      </c>
      <c r="F508" s="40"/>
      <c r="G508" s="126"/>
      <c r="H508" s="266">
        <f t="shared" si="87"/>
        <v>0</v>
      </c>
      <c r="I508" s="270"/>
    </row>
    <row r="509" spans="2:9">
      <c r="B509" s="28"/>
      <c r="C509" s="37"/>
      <c r="D509" s="19"/>
      <c r="E509" s="30"/>
      <c r="F509" s="19"/>
      <c r="G509" s="126"/>
      <c r="H509" s="264">
        <f>SUM(H505:H508)</f>
        <v>0</v>
      </c>
      <c r="I509" s="297"/>
    </row>
    <row r="510" spans="2:9">
      <c r="B510" s="58"/>
      <c r="C510" s="82" t="s">
        <v>184</v>
      </c>
      <c r="D510" s="59"/>
      <c r="E510" s="60"/>
      <c r="F510" s="59"/>
      <c r="G510" s="127"/>
      <c r="H510" s="253">
        <f>SUM(H484,H489,H494,H499,H504,H509)</f>
        <v>0</v>
      </c>
      <c r="I510" s="298">
        <f>SUM(H510)</f>
        <v>0</v>
      </c>
    </row>
    <row r="511" spans="2:9">
      <c r="B511" s="72" t="s">
        <v>185</v>
      </c>
      <c r="C511" s="81" t="s">
        <v>186</v>
      </c>
      <c r="D511" s="26"/>
      <c r="E511" s="25"/>
      <c r="F511" s="26"/>
      <c r="G511" s="125"/>
      <c r="H511" s="265"/>
      <c r="I511" s="269"/>
    </row>
    <row r="512" spans="2:9">
      <c r="B512" s="28"/>
      <c r="C512" s="37" t="s">
        <v>187</v>
      </c>
      <c r="D512" s="19"/>
      <c r="E512" s="30"/>
      <c r="F512" s="19"/>
      <c r="G512" s="126"/>
      <c r="H512" s="267"/>
      <c r="I512" s="270"/>
    </row>
    <row r="513" spans="2:9">
      <c r="B513" s="28"/>
      <c r="C513" s="37" t="s">
        <v>41</v>
      </c>
      <c r="D513" s="19"/>
      <c r="E513" s="41" t="s">
        <v>619</v>
      </c>
      <c r="F513" s="40"/>
      <c r="G513" s="126"/>
      <c r="H513" s="266">
        <f t="shared" ref="H513" si="88">+G513*D513*F513</f>
        <v>0</v>
      </c>
      <c r="I513" s="270"/>
    </row>
    <row r="514" spans="2:9">
      <c r="B514" s="28"/>
      <c r="C514" s="37"/>
      <c r="D514" s="19"/>
      <c r="E514" s="30"/>
      <c r="F514" s="19"/>
      <c r="G514" s="126"/>
      <c r="H514" s="264">
        <f>SUM(H512:H513)</f>
        <v>0</v>
      </c>
      <c r="I514" s="270"/>
    </row>
    <row r="515" spans="2:9">
      <c r="B515" s="28"/>
      <c r="C515" s="37" t="s">
        <v>188</v>
      </c>
      <c r="D515" s="19"/>
      <c r="E515" s="30"/>
      <c r="F515" s="19"/>
      <c r="G515" s="126"/>
      <c r="H515" s="267"/>
      <c r="I515" s="270"/>
    </row>
    <row r="516" spans="2:9">
      <c r="B516" s="28"/>
      <c r="C516" s="37" t="s">
        <v>41</v>
      </c>
      <c r="D516" s="19"/>
      <c r="E516" s="41" t="s">
        <v>619</v>
      </c>
      <c r="F516" s="40"/>
      <c r="G516" s="126"/>
      <c r="H516" s="266">
        <f t="shared" ref="H516" si="89">+G516*D516*F516</f>
        <v>0</v>
      </c>
      <c r="I516" s="270"/>
    </row>
    <row r="517" spans="2:9">
      <c r="B517" s="28"/>
      <c r="C517" s="37"/>
      <c r="D517" s="19"/>
      <c r="E517" s="30"/>
      <c r="F517" s="19"/>
      <c r="G517" s="126"/>
      <c r="H517" s="264">
        <f>SUM(H515:H516)</f>
        <v>0</v>
      </c>
      <c r="I517" s="270"/>
    </row>
    <row r="518" spans="2:9">
      <c r="B518" s="28"/>
      <c r="C518" s="37" t="s">
        <v>189</v>
      </c>
      <c r="D518" s="19"/>
      <c r="E518" s="30"/>
      <c r="F518" s="19"/>
      <c r="G518" s="126"/>
      <c r="H518" s="267"/>
      <c r="I518" s="270"/>
    </row>
    <row r="519" spans="2:9">
      <c r="B519" s="28"/>
      <c r="C519" s="37" t="s">
        <v>41</v>
      </c>
      <c r="D519" s="19"/>
      <c r="E519" s="41" t="s">
        <v>619</v>
      </c>
      <c r="F519" s="40"/>
      <c r="G519" s="126"/>
      <c r="H519" s="266">
        <f t="shared" ref="H519" si="90">+G519*D519*F519</f>
        <v>0</v>
      </c>
      <c r="I519" s="270"/>
    </row>
    <row r="520" spans="2:9">
      <c r="B520" s="28"/>
      <c r="C520" s="37"/>
      <c r="D520" s="19"/>
      <c r="E520" s="30"/>
      <c r="F520" s="19"/>
      <c r="G520" s="126"/>
      <c r="H520" s="264">
        <f>SUM(H518:H519)</f>
        <v>0</v>
      </c>
      <c r="I520" s="270"/>
    </row>
    <row r="521" spans="2:9">
      <c r="B521" s="28"/>
      <c r="C521" s="37" t="s">
        <v>190</v>
      </c>
      <c r="D521" s="19"/>
      <c r="E521" s="30"/>
      <c r="F521" s="19"/>
      <c r="G521" s="126"/>
      <c r="H521" s="267"/>
      <c r="I521" s="270"/>
    </row>
    <row r="522" spans="2:9">
      <c r="B522" s="28"/>
      <c r="C522" s="37" t="s">
        <v>41</v>
      </c>
      <c r="D522" s="19"/>
      <c r="E522" s="41" t="s">
        <v>619</v>
      </c>
      <c r="F522" s="40"/>
      <c r="G522" s="126"/>
      <c r="H522" s="266">
        <f t="shared" ref="H522" si="91">+G522*D522*F522</f>
        <v>0</v>
      </c>
      <c r="I522" s="270"/>
    </row>
    <row r="523" spans="2:9">
      <c r="B523" s="28"/>
      <c r="C523" s="37"/>
      <c r="D523" s="19"/>
      <c r="E523" s="30"/>
      <c r="F523" s="19"/>
      <c r="G523" s="126"/>
      <c r="H523" s="264">
        <f>SUM(H521:H522)</f>
        <v>0</v>
      </c>
      <c r="I523" s="270"/>
    </row>
    <row r="524" spans="2:9">
      <c r="B524" s="28"/>
      <c r="C524" s="37" t="s">
        <v>191</v>
      </c>
      <c r="D524" s="19"/>
      <c r="E524" s="30"/>
      <c r="F524" s="19"/>
      <c r="G524" s="126"/>
      <c r="H524" s="267"/>
      <c r="I524" s="270"/>
    </row>
    <row r="525" spans="2:9">
      <c r="B525" s="28"/>
      <c r="C525" s="37" t="s">
        <v>41</v>
      </c>
      <c r="D525" s="19"/>
      <c r="E525" s="41" t="s">
        <v>619</v>
      </c>
      <c r="F525" s="40"/>
      <c r="G525" s="126"/>
      <c r="H525" s="266">
        <f t="shared" ref="H525" si="92">+G525*D525*F525</f>
        <v>0</v>
      </c>
      <c r="I525" s="270"/>
    </row>
    <row r="526" spans="2:9">
      <c r="B526" s="28"/>
      <c r="C526" s="37"/>
      <c r="D526" s="19"/>
      <c r="E526" s="30"/>
      <c r="F526" s="19"/>
      <c r="G526" s="126"/>
      <c r="H526" s="264">
        <f>SUM(H524:H525)</f>
        <v>0</v>
      </c>
      <c r="I526" s="270"/>
    </row>
    <row r="527" spans="2:9">
      <c r="B527" s="28"/>
      <c r="C527" s="37" t="s">
        <v>192</v>
      </c>
      <c r="D527" s="19"/>
      <c r="E527" s="30"/>
      <c r="F527" s="19"/>
      <c r="G527" s="126"/>
      <c r="H527" s="267"/>
      <c r="I527" s="270"/>
    </row>
    <row r="528" spans="2:9">
      <c r="B528" s="28"/>
      <c r="C528" s="37" t="s">
        <v>41</v>
      </c>
      <c r="D528" s="19"/>
      <c r="E528" s="41" t="s">
        <v>619</v>
      </c>
      <c r="F528" s="40"/>
      <c r="G528" s="126"/>
      <c r="H528" s="266">
        <f t="shared" ref="H528" si="93">+G528*D528*F528</f>
        <v>0</v>
      </c>
      <c r="I528" s="270"/>
    </row>
    <row r="529" spans="2:9">
      <c r="B529" s="28"/>
      <c r="C529" s="37"/>
      <c r="D529" s="19"/>
      <c r="E529" s="30"/>
      <c r="F529" s="19"/>
      <c r="G529" s="126"/>
      <c r="H529" s="264">
        <f>SUM(H527:H528)</f>
        <v>0</v>
      </c>
      <c r="I529" s="270"/>
    </row>
    <row r="530" spans="2:9">
      <c r="B530" s="28"/>
      <c r="C530" s="37" t="s">
        <v>193</v>
      </c>
      <c r="D530" s="19"/>
      <c r="E530" s="30"/>
      <c r="F530" s="19"/>
      <c r="G530" s="126"/>
      <c r="H530" s="267"/>
      <c r="I530" s="270"/>
    </row>
    <row r="531" spans="2:9">
      <c r="B531" s="28"/>
      <c r="C531" s="37" t="s">
        <v>41</v>
      </c>
      <c r="D531" s="19"/>
      <c r="E531" s="41" t="s">
        <v>619</v>
      </c>
      <c r="F531" s="40"/>
      <c r="G531" s="126"/>
      <c r="H531" s="266">
        <f t="shared" ref="H531" si="94">+G531*D531*F531</f>
        <v>0</v>
      </c>
      <c r="I531" s="270"/>
    </row>
    <row r="532" spans="2:9">
      <c r="B532" s="28"/>
      <c r="C532" s="37"/>
      <c r="D532" s="19"/>
      <c r="E532" s="30"/>
      <c r="F532" s="19"/>
      <c r="G532" s="126"/>
      <c r="H532" s="264">
        <f>SUM(H530:H531)</f>
        <v>0</v>
      </c>
      <c r="I532" s="297"/>
    </row>
    <row r="533" spans="2:9">
      <c r="B533" s="58"/>
      <c r="C533" s="82" t="s">
        <v>194</v>
      </c>
      <c r="D533" s="59"/>
      <c r="E533" s="60"/>
      <c r="F533" s="59"/>
      <c r="G533" s="127"/>
      <c r="H533" s="253">
        <f>SUM(H514,H517,H520,H523,H526,H529,H532)</f>
        <v>0</v>
      </c>
      <c r="I533" s="298">
        <f>SUM(H533)</f>
        <v>0</v>
      </c>
    </row>
    <row r="534" spans="2:9">
      <c r="B534" s="72" t="s">
        <v>195</v>
      </c>
      <c r="C534" s="81" t="s">
        <v>196</v>
      </c>
      <c r="D534" s="26"/>
      <c r="E534" s="25"/>
      <c r="F534" s="26"/>
      <c r="G534" s="125"/>
      <c r="H534" s="265"/>
      <c r="I534" s="269"/>
    </row>
    <row r="535" spans="2:9">
      <c r="B535" s="28"/>
      <c r="C535" s="37" t="s">
        <v>197</v>
      </c>
      <c r="D535" s="19"/>
      <c r="E535" s="30"/>
      <c r="F535" s="19"/>
      <c r="G535" s="126"/>
      <c r="H535" s="267"/>
      <c r="I535" s="270"/>
    </row>
    <row r="536" spans="2:9">
      <c r="B536" s="28"/>
      <c r="C536" s="37" t="s">
        <v>41</v>
      </c>
      <c r="D536" s="19"/>
      <c r="E536" s="41" t="s">
        <v>619</v>
      </c>
      <c r="F536" s="40"/>
      <c r="G536" s="126"/>
      <c r="H536" s="266">
        <f t="shared" ref="H536" si="95">+G536*D536*F536</f>
        <v>0</v>
      </c>
      <c r="I536" s="270"/>
    </row>
    <row r="537" spans="2:9">
      <c r="B537" s="28"/>
      <c r="C537" s="37"/>
      <c r="D537" s="19"/>
      <c r="E537" s="30"/>
      <c r="F537" s="19"/>
      <c r="G537" s="126"/>
      <c r="H537" s="264">
        <f>SUM(H535:H536)</f>
        <v>0</v>
      </c>
      <c r="I537" s="270"/>
    </row>
    <row r="538" spans="2:9">
      <c r="B538" s="28"/>
      <c r="C538" s="37" t="s">
        <v>198</v>
      </c>
      <c r="D538" s="19"/>
      <c r="E538" s="30"/>
      <c r="F538" s="19"/>
      <c r="G538" s="126"/>
      <c r="H538" s="267"/>
      <c r="I538" s="270"/>
    </row>
    <row r="539" spans="2:9">
      <c r="B539" s="28"/>
      <c r="C539" s="37" t="s">
        <v>88</v>
      </c>
      <c r="D539" s="19"/>
      <c r="E539" s="30" t="s">
        <v>619</v>
      </c>
      <c r="F539" s="19"/>
      <c r="G539" s="126"/>
      <c r="H539" s="266">
        <f>+G539*D539*F539</f>
        <v>0</v>
      </c>
      <c r="I539" s="270"/>
    </row>
    <row r="540" spans="2:9">
      <c r="B540" s="28"/>
      <c r="C540" s="37" t="s">
        <v>41</v>
      </c>
      <c r="D540" s="19"/>
      <c r="E540" s="41" t="s">
        <v>619</v>
      </c>
      <c r="F540" s="40"/>
      <c r="G540" s="126"/>
      <c r="H540" s="266">
        <f t="shared" ref="H540" si="96">+G540*D540*F540</f>
        <v>0</v>
      </c>
      <c r="I540" s="270"/>
    </row>
    <row r="541" spans="2:9">
      <c r="B541" s="28"/>
      <c r="C541" s="37"/>
      <c r="D541" s="19"/>
      <c r="E541" s="30"/>
      <c r="F541" s="19"/>
      <c r="G541" s="126"/>
      <c r="H541" s="264">
        <f>SUM(H538:H540)</f>
        <v>0</v>
      </c>
      <c r="I541" s="270"/>
    </row>
    <row r="542" spans="2:9">
      <c r="B542" s="28"/>
      <c r="C542" s="37" t="s">
        <v>199</v>
      </c>
      <c r="D542" s="19"/>
      <c r="E542" s="30"/>
      <c r="F542" s="19"/>
      <c r="G542" s="126"/>
      <c r="H542" s="267"/>
      <c r="I542" s="270"/>
    </row>
    <row r="543" spans="2:9">
      <c r="B543" s="28"/>
      <c r="C543" s="37" t="s">
        <v>41</v>
      </c>
      <c r="D543" s="19"/>
      <c r="E543" s="41" t="s">
        <v>619</v>
      </c>
      <c r="F543" s="40"/>
      <c r="G543" s="126"/>
      <c r="H543" s="266">
        <f t="shared" ref="H543" si="97">+G543*D543*F543</f>
        <v>0</v>
      </c>
      <c r="I543" s="270"/>
    </row>
    <row r="544" spans="2:9">
      <c r="B544" s="28"/>
      <c r="C544" s="37"/>
      <c r="D544" s="19"/>
      <c r="E544" s="30"/>
      <c r="F544" s="19"/>
      <c r="G544" s="126"/>
      <c r="H544" s="264">
        <f>SUM(H542:H543)</f>
        <v>0</v>
      </c>
      <c r="I544" s="270"/>
    </row>
    <row r="545" spans="2:9">
      <c r="B545" s="28"/>
      <c r="C545" s="37" t="s">
        <v>200</v>
      </c>
      <c r="D545" s="19"/>
      <c r="E545" s="30"/>
      <c r="F545" s="19"/>
      <c r="G545" s="126"/>
      <c r="H545" s="267"/>
      <c r="I545" s="270"/>
    </row>
    <row r="546" spans="2:9">
      <c r="B546" s="28"/>
      <c r="C546" s="37" t="s">
        <v>41</v>
      </c>
      <c r="D546" s="19"/>
      <c r="E546" s="41" t="s">
        <v>619</v>
      </c>
      <c r="F546" s="40"/>
      <c r="G546" s="126"/>
      <c r="H546" s="266">
        <f t="shared" ref="H546" si="98">+G546*D546*F546</f>
        <v>0</v>
      </c>
      <c r="I546" s="270"/>
    </row>
    <row r="547" spans="2:9">
      <c r="B547" s="28"/>
      <c r="C547" s="37"/>
      <c r="D547" s="19"/>
      <c r="E547" s="30"/>
      <c r="F547" s="19"/>
      <c r="G547" s="126"/>
      <c r="H547" s="264">
        <f>SUM(H545:H546)</f>
        <v>0</v>
      </c>
      <c r="I547" s="270"/>
    </row>
    <row r="548" spans="2:9">
      <c r="B548" s="28"/>
      <c r="C548" s="37" t="s">
        <v>120</v>
      </c>
      <c r="D548" s="19"/>
      <c r="E548" s="30"/>
      <c r="F548" s="19"/>
      <c r="G548" s="126"/>
      <c r="H548" s="267"/>
      <c r="I548" s="270"/>
    </row>
    <row r="549" spans="2:9">
      <c r="B549" s="28"/>
      <c r="C549" s="37" t="s">
        <v>41</v>
      </c>
      <c r="D549" s="19"/>
      <c r="E549" s="41" t="s">
        <v>619</v>
      </c>
      <c r="F549" s="40"/>
      <c r="G549" s="126"/>
      <c r="H549" s="266">
        <f t="shared" ref="H549" si="99">+G549*D549*F549</f>
        <v>0</v>
      </c>
      <c r="I549" s="270"/>
    </row>
    <row r="550" spans="2:9">
      <c r="B550" s="28"/>
      <c r="C550" s="37"/>
      <c r="D550" s="19"/>
      <c r="E550" s="30"/>
      <c r="F550" s="19"/>
      <c r="G550" s="126"/>
      <c r="H550" s="264">
        <f>SUM(H548:H549)</f>
        <v>0</v>
      </c>
      <c r="I550" s="270"/>
    </row>
    <row r="551" spans="2:9">
      <c r="B551" s="28"/>
      <c r="C551" s="37" t="s">
        <v>121</v>
      </c>
      <c r="D551" s="19"/>
      <c r="E551" s="30"/>
      <c r="F551" s="19"/>
      <c r="G551" s="126"/>
      <c r="H551" s="267"/>
      <c r="I551" s="270"/>
    </row>
    <row r="552" spans="2:9">
      <c r="B552" s="28"/>
      <c r="C552" s="37" t="s">
        <v>41</v>
      </c>
      <c r="D552" s="19"/>
      <c r="E552" s="41" t="s">
        <v>619</v>
      </c>
      <c r="F552" s="40"/>
      <c r="G552" s="126"/>
      <c r="H552" s="266">
        <f t="shared" ref="H552" si="100">+G552*D552*F552</f>
        <v>0</v>
      </c>
      <c r="I552" s="270"/>
    </row>
    <row r="553" spans="2:9">
      <c r="B553" s="28"/>
      <c r="C553" s="37"/>
      <c r="D553" s="19"/>
      <c r="E553" s="30"/>
      <c r="F553" s="19"/>
      <c r="G553" s="126"/>
      <c r="H553" s="264">
        <f>SUM(H551:H552)</f>
        <v>0</v>
      </c>
      <c r="I553" s="270"/>
    </row>
    <row r="554" spans="2:9">
      <c r="B554" s="28"/>
      <c r="C554" s="37" t="s">
        <v>122</v>
      </c>
      <c r="D554" s="19"/>
      <c r="E554" s="30"/>
      <c r="F554" s="19"/>
      <c r="G554" s="126"/>
      <c r="H554" s="267"/>
      <c r="I554" s="270"/>
    </row>
    <row r="555" spans="2:9">
      <c r="B555" s="28"/>
      <c r="C555" s="37" t="s">
        <v>41</v>
      </c>
      <c r="D555" s="19"/>
      <c r="E555" s="41" t="s">
        <v>619</v>
      </c>
      <c r="F555" s="40"/>
      <c r="G555" s="126"/>
      <c r="H555" s="266">
        <f t="shared" ref="H555" si="101">+G555*D555*F555</f>
        <v>0</v>
      </c>
      <c r="I555" s="270"/>
    </row>
    <row r="556" spans="2:9">
      <c r="B556" s="28"/>
      <c r="C556" s="37"/>
      <c r="D556" s="19"/>
      <c r="E556" s="30"/>
      <c r="F556" s="19"/>
      <c r="G556" s="126"/>
      <c r="H556" s="264">
        <f>SUM(H554:H555)</f>
        <v>0</v>
      </c>
      <c r="I556" s="270"/>
    </row>
    <row r="557" spans="2:9">
      <c r="B557" s="28"/>
      <c r="C557" s="37" t="s">
        <v>201</v>
      </c>
      <c r="D557" s="19"/>
      <c r="E557" s="30"/>
      <c r="F557" s="19"/>
      <c r="G557" s="126"/>
      <c r="H557" s="267"/>
      <c r="I557" s="270"/>
    </row>
    <row r="558" spans="2:9">
      <c r="B558" s="28"/>
      <c r="C558" s="37" t="s">
        <v>41</v>
      </c>
      <c r="D558" s="19"/>
      <c r="E558" s="41" t="s">
        <v>619</v>
      </c>
      <c r="F558" s="40"/>
      <c r="G558" s="126"/>
      <c r="H558" s="266">
        <f t="shared" ref="H558" si="102">+G558*D558*F558</f>
        <v>0</v>
      </c>
      <c r="I558" s="270"/>
    </row>
    <row r="559" spans="2:9">
      <c r="B559" s="28"/>
      <c r="C559" s="37"/>
      <c r="D559" s="19"/>
      <c r="E559" s="30"/>
      <c r="F559" s="19"/>
      <c r="G559" s="126"/>
      <c r="H559" s="264">
        <f>SUM(H557:H558)</f>
        <v>0</v>
      </c>
      <c r="I559" s="270"/>
    </row>
    <row r="560" spans="2:9">
      <c r="B560" s="28"/>
      <c r="C560" s="37" t="s">
        <v>202</v>
      </c>
      <c r="D560" s="19"/>
      <c r="E560" s="30"/>
      <c r="F560" s="19"/>
      <c r="G560" s="126"/>
      <c r="H560" s="267"/>
      <c r="I560" s="270"/>
    </row>
    <row r="561" spans="2:9">
      <c r="B561" s="28"/>
      <c r="C561" s="37" t="s">
        <v>41</v>
      </c>
      <c r="D561" s="19"/>
      <c r="E561" s="41" t="s">
        <v>619</v>
      </c>
      <c r="F561" s="40"/>
      <c r="G561" s="126"/>
      <c r="H561" s="266">
        <f t="shared" ref="H561" si="103">+G561*D561*F561</f>
        <v>0</v>
      </c>
      <c r="I561" s="270"/>
    </row>
    <row r="562" spans="2:9">
      <c r="B562" s="28"/>
      <c r="C562" s="37"/>
      <c r="D562" s="19"/>
      <c r="E562" s="30"/>
      <c r="F562" s="19"/>
      <c r="G562" s="126"/>
      <c r="H562" s="264">
        <f>SUM(H560:H561)</f>
        <v>0</v>
      </c>
      <c r="I562" s="297"/>
    </row>
    <row r="563" spans="2:9">
      <c r="B563" s="58"/>
      <c r="C563" s="82" t="s">
        <v>203</v>
      </c>
      <c r="D563" s="59"/>
      <c r="E563" s="60"/>
      <c r="F563" s="59"/>
      <c r="G563" s="127"/>
      <c r="H563" s="276">
        <f>SUM(H537,H541,H544,H547,H550,H553,H556,H559,H562)</f>
        <v>0</v>
      </c>
      <c r="I563" s="284">
        <f>SUM(H563)</f>
        <v>0</v>
      </c>
    </row>
    <row r="564" spans="2:9">
      <c r="B564" s="91" t="s">
        <v>83</v>
      </c>
      <c r="C564" s="97" t="s">
        <v>204</v>
      </c>
      <c r="D564" s="92"/>
      <c r="E564" s="93"/>
      <c r="F564" s="92"/>
      <c r="G564" s="128"/>
      <c r="H564" s="253">
        <f>+H199+H239+H284+H336+H353+H415+H451+H478+H510+H533+H563</f>
        <v>0</v>
      </c>
      <c r="I564" s="294"/>
    </row>
    <row r="565" spans="2:9" s="18" customFormat="1">
      <c r="B565" s="75"/>
      <c r="C565" s="67"/>
      <c r="D565" s="66"/>
      <c r="E565" s="68"/>
      <c r="F565" s="66"/>
      <c r="G565" s="106"/>
      <c r="H565" s="246"/>
      <c r="I565" s="292"/>
    </row>
    <row r="566" spans="2:9">
      <c r="B566" s="91" t="s">
        <v>205</v>
      </c>
      <c r="C566" s="92" t="s">
        <v>206</v>
      </c>
      <c r="D566" s="99"/>
      <c r="E566" s="98"/>
      <c r="F566" s="99"/>
      <c r="G566" s="118"/>
      <c r="H566" s="255"/>
      <c r="I566" s="252"/>
    </row>
    <row r="567" spans="2:9">
      <c r="B567" s="72" t="s">
        <v>207</v>
      </c>
      <c r="C567" s="83" t="s">
        <v>208</v>
      </c>
      <c r="D567" s="25"/>
      <c r="E567" s="26"/>
      <c r="F567" s="25"/>
      <c r="G567" s="129"/>
      <c r="H567" s="248"/>
      <c r="I567" s="296"/>
    </row>
    <row r="568" spans="2:9">
      <c r="B568" s="28"/>
      <c r="C568" s="29" t="s">
        <v>209</v>
      </c>
      <c r="D568" s="30"/>
      <c r="E568" s="19" t="s">
        <v>619</v>
      </c>
      <c r="F568" s="30"/>
      <c r="G568" s="117"/>
      <c r="H568" s="249">
        <f>+G568*D568*F568</f>
        <v>0</v>
      </c>
      <c r="I568" s="259"/>
    </row>
    <row r="569" spans="2:9">
      <c r="B569" s="28"/>
      <c r="C569" s="29" t="s">
        <v>210</v>
      </c>
      <c r="D569" s="30"/>
      <c r="E569" s="19" t="s">
        <v>619</v>
      </c>
      <c r="F569" s="30"/>
      <c r="G569" s="117"/>
      <c r="H569" s="249">
        <f t="shared" ref="H569:H570" si="104">+G569*D569*F569</f>
        <v>0</v>
      </c>
      <c r="I569" s="259"/>
    </row>
    <row r="570" spans="2:9">
      <c r="B570" s="28"/>
      <c r="C570" s="29" t="s">
        <v>211</v>
      </c>
      <c r="D570" s="30"/>
      <c r="E570" s="19" t="s">
        <v>619</v>
      </c>
      <c r="F570" s="30"/>
      <c r="G570" s="117"/>
      <c r="H570" s="249">
        <f t="shared" si="104"/>
        <v>0</v>
      </c>
      <c r="I570" s="259"/>
    </row>
    <row r="571" spans="2:9">
      <c r="B571" s="28"/>
      <c r="C571" s="29" t="s">
        <v>627</v>
      </c>
      <c r="D571" s="30"/>
      <c r="E571" s="19" t="s">
        <v>619</v>
      </c>
      <c r="F571" s="30"/>
      <c r="G571" s="117"/>
      <c r="H571" s="249">
        <f t="shared" ref="H571" si="105">+G571*D571*F571</f>
        <v>0</v>
      </c>
      <c r="I571" s="259"/>
    </row>
    <row r="572" spans="2:9">
      <c r="B572" s="28"/>
      <c r="C572" s="31" t="s">
        <v>212</v>
      </c>
      <c r="D572" s="42">
        <v>0.1</v>
      </c>
      <c r="E572" s="145" t="s">
        <v>213</v>
      </c>
      <c r="F572" s="41"/>
      <c r="G572" s="139">
        <f>SUM(H567)</f>
        <v>0</v>
      </c>
      <c r="H572" s="249">
        <f>+G572*D572*F572</f>
        <v>0</v>
      </c>
      <c r="I572" s="259"/>
    </row>
    <row r="573" spans="2:9">
      <c r="B573" s="28"/>
      <c r="C573" s="31"/>
      <c r="D573" s="42"/>
      <c r="E573" s="145"/>
      <c r="F573" s="41"/>
      <c r="G573" s="139"/>
      <c r="H573" s="249"/>
      <c r="I573" s="259"/>
    </row>
    <row r="574" spans="2:9">
      <c r="B574" s="57"/>
      <c r="C574" s="84" t="s">
        <v>214</v>
      </c>
      <c r="D574" s="33"/>
      <c r="E574" s="34"/>
      <c r="F574" s="33"/>
      <c r="G574" s="131"/>
      <c r="H574" s="250">
        <f>SUM(H567:H573)</f>
        <v>0</v>
      </c>
      <c r="I574" s="250">
        <f>SUM(H574)</f>
        <v>0</v>
      </c>
    </row>
    <row r="575" spans="2:9">
      <c r="B575" s="72" t="s">
        <v>215</v>
      </c>
      <c r="C575" s="83" t="s">
        <v>216</v>
      </c>
      <c r="D575" s="25"/>
      <c r="E575" s="25"/>
      <c r="F575" s="26"/>
      <c r="G575" s="125"/>
      <c r="H575" s="248"/>
      <c r="I575" s="296"/>
    </row>
    <row r="576" spans="2:9">
      <c r="B576" s="28"/>
      <c r="C576" s="31" t="s">
        <v>217</v>
      </c>
      <c r="D576" s="30"/>
      <c r="E576" s="30" t="s">
        <v>619</v>
      </c>
      <c r="F576" s="44"/>
      <c r="G576" s="130"/>
      <c r="H576" s="249">
        <f>+G576*D576*F576</f>
        <v>0</v>
      </c>
      <c r="I576" s="259"/>
    </row>
    <row r="577" spans="2:9">
      <c r="B577" s="28"/>
      <c r="C577" s="29" t="s">
        <v>627</v>
      </c>
      <c r="D577" s="30"/>
      <c r="E577" s="19" t="s">
        <v>619</v>
      </c>
      <c r="F577" s="30"/>
      <c r="G577" s="117"/>
      <c r="H577" s="249">
        <f t="shared" ref="H577" si="106">+G577*D577*F577</f>
        <v>0</v>
      </c>
      <c r="I577" s="259"/>
    </row>
    <row r="578" spans="2:9">
      <c r="B578" s="28"/>
      <c r="C578" s="31" t="s">
        <v>212</v>
      </c>
      <c r="D578" s="42">
        <v>0.1</v>
      </c>
      <c r="E578" s="41" t="s">
        <v>213</v>
      </c>
      <c r="F578" s="40"/>
      <c r="G578" s="130">
        <f>SUM(H575)</f>
        <v>0</v>
      </c>
      <c r="H578" s="249">
        <f>+G578*D578*F578</f>
        <v>0</v>
      </c>
      <c r="I578" s="259"/>
    </row>
    <row r="579" spans="2:9">
      <c r="B579" s="28"/>
      <c r="C579" s="31"/>
      <c r="D579" s="42"/>
      <c r="E579" s="41"/>
      <c r="F579" s="40"/>
      <c r="G579" s="130"/>
      <c r="H579" s="249"/>
      <c r="I579" s="259"/>
    </row>
    <row r="580" spans="2:9">
      <c r="B580" s="57"/>
      <c r="C580" s="84" t="s">
        <v>218</v>
      </c>
      <c r="D580" s="33"/>
      <c r="E580" s="33"/>
      <c r="F580" s="34"/>
      <c r="G580" s="132"/>
      <c r="H580" s="250">
        <f>SUM(H575:H579)</f>
        <v>0</v>
      </c>
      <c r="I580" s="250">
        <f>SUM(H580)</f>
        <v>0</v>
      </c>
    </row>
    <row r="581" spans="2:9">
      <c r="B581" s="72" t="s">
        <v>219</v>
      </c>
      <c r="C581" s="83" t="s">
        <v>220</v>
      </c>
      <c r="D581" s="28"/>
      <c r="E581" s="19"/>
      <c r="F581" s="28"/>
      <c r="G581" s="117"/>
      <c r="H581" s="259"/>
      <c r="I581" s="251"/>
    </row>
    <row r="582" spans="2:9">
      <c r="B582" s="28"/>
      <c r="C582" s="31" t="s">
        <v>221</v>
      </c>
      <c r="D582" s="28"/>
      <c r="E582" s="19" t="s">
        <v>619</v>
      </c>
      <c r="F582" s="28"/>
      <c r="G582" s="117"/>
      <c r="H582" s="249">
        <f>+G582*D582*F582</f>
        <v>0</v>
      </c>
      <c r="I582" s="259"/>
    </row>
    <row r="583" spans="2:9">
      <c r="B583" s="28"/>
      <c r="C583" s="31" t="s">
        <v>222</v>
      </c>
      <c r="D583" s="28"/>
      <c r="E583" s="19" t="s">
        <v>619</v>
      </c>
      <c r="F583" s="28"/>
      <c r="G583" s="117"/>
      <c r="H583" s="249">
        <f t="shared" ref="H583:H585" si="107">+G583*D583*F583</f>
        <v>0</v>
      </c>
      <c r="I583" s="259"/>
    </row>
    <row r="584" spans="2:9">
      <c r="B584" s="28"/>
      <c r="C584" s="31" t="s">
        <v>223</v>
      </c>
      <c r="D584" s="28"/>
      <c r="E584" s="19" t="s">
        <v>619</v>
      </c>
      <c r="F584" s="28"/>
      <c r="G584" s="117"/>
      <c r="H584" s="249">
        <f t="shared" si="107"/>
        <v>0</v>
      </c>
      <c r="I584" s="259"/>
    </row>
    <row r="585" spans="2:9">
      <c r="B585" s="28"/>
      <c r="C585" s="31" t="s">
        <v>224</v>
      </c>
      <c r="D585" s="28"/>
      <c r="E585" s="19" t="s">
        <v>333</v>
      </c>
      <c r="F585" s="28"/>
      <c r="G585" s="117"/>
      <c r="H585" s="249">
        <f t="shared" si="107"/>
        <v>0</v>
      </c>
      <c r="I585" s="259"/>
    </row>
    <row r="586" spans="2:9">
      <c r="B586" s="28"/>
      <c r="C586" s="31" t="s">
        <v>212</v>
      </c>
      <c r="D586" s="42">
        <v>0.1</v>
      </c>
      <c r="E586" s="19" t="s">
        <v>225</v>
      </c>
      <c r="F586" s="30"/>
      <c r="G586" s="130">
        <f>SUM(H581)</f>
        <v>0</v>
      </c>
      <c r="H586" s="249">
        <f>+G586*D586*F586</f>
        <v>0</v>
      </c>
      <c r="I586" s="259"/>
    </row>
    <row r="587" spans="2:9">
      <c r="B587" s="28"/>
      <c r="C587" s="31"/>
      <c r="D587" s="42"/>
      <c r="E587" s="19"/>
      <c r="F587" s="30"/>
      <c r="G587" s="130"/>
      <c r="H587" s="249"/>
      <c r="I587" s="259"/>
    </row>
    <row r="588" spans="2:9">
      <c r="B588" s="57"/>
      <c r="C588" s="84" t="s">
        <v>226</v>
      </c>
      <c r="D588" s="33"/>
      <c r="E588" s="34"/>
      <c r="F588" s="33"/>
      <c r="G588" s="131"/>
      <c r="H588" s="250">
        <f>SUM(H581:H587)</f>
        <v>0</v>
      </c>
      <c r="I588" s="250">
        <f>SUM(H588)</f>
        <v>0</v>
      </c>
    </row>
    <row r="589" spans="2:9">
      <c r="B589" s="72" t="s">
        <v>227</v>
      </c>
      <c r="C589" s="83" t="s">
        <v>228</v>
      </c>
      <c r="D589" s="25"/>
      <c r="E589" s="25"/>
      <c r="F589" s="26"/>
      <c r="G589" s="125"/>
      <c r="H589" s="248"/>
      <c r="I589" s="296"/>
    </row>
    <row r="590" spans="2:9">
      <c r="B590" s="28"/>
      <c r="C590" s="31" t="s">
        <v>229</v>
      </c>
      <c r="D590" s="30"/>
      <c r="E590" s="30" t="s">
        <v>333</v>
      </c>
      <c r="F590" s="19"/>
      <c r="G590" s="126"/>
      <c r="H590" s="249">
        <f>+G590*D590*F590</f>
        <v>0</v>
      </c>
      <c r="I590" s="259"/>
    </row>
    <row r="591" spans="2:9">
      <c r="B591" s="28"/>
      <c r="C591" s="31" t="s">
        <v>230</v>
      </c>
      <c r="D591" s="30"/>
      <c r="E591" s="30" t="s">
        <v>333</v>
      </c>
      <c r="F591" s="19"/>
      <c r="G591" s="126"/>
      <c r="H591" s="249">
        <f t="shared" ref="H591:H598" si="108">+G591*D591*F591</f>
        <v>0</v>
      </c>
      <c r="I591" s="259"/>
    </row>
    <row r="592" spans="2:9">
      <c r="B592" s="28"/>
      <c r="C592" s="31" t="s">
        <v>231</v>
      </c>
      <c r="D592" s="30"/>
      <c r="E592" s="30" t="s">
        <v>333</v>
      </c>
      <c r="F592" s="19"/>
      <c r="G592" s="126"/>
      <c r="H592" s="249">
        <f t="shared" si="108"/>
        <v>0</v>
      </c>
      <c r="I592" s="259"/>
    </row>
    <row r="593" spans="2:9">
      <c r="B593" s="28"/>
      <c r="C593" s="31" t="s">
        <v>232</v>
      </c>
      <c r="D593" s="30"/>
      <c r="E593" s="30" t="s">
        <v>333</v>
      </c>
      <c r="F593" s="19"/>
      <c r="G593" s="126"/>
      <c r="H593" s="249">
        <f t="shared" si="108"/>
        <v>0</v>
      </c>
      <c r="I593" s="259"/>
    </row>
    <row r="594" spans="2:9">
      <c r="B594" s="28"/>
      <c r="C594" s="31" t="s">
        <v>233</v>
      </c>
      <c r="D594" s="30"/>
      <c r="E594" s="30" t="s">
        <v>333</v>
      </c>
      <c r="F594" s="19"/>
      <c r="G594" s="126"/>
      <c r="H594" s="249">
        <f t="shared" si="108"/>
        <v>0</v>
      </c>
      <c r="I594" s="259"/>
    </row>
    <row r="595" spans="2:9">
      <c r="B595" s="28"/>
      <c r="C595" s="31" t="s">
        <v>234</v>
      </c>
      <c r="D595" s="30"/>
      <c r="E595" s="30" t="s">
        <v>333</v>
      </c>
      <c r="F595" s="44"/>
      <c r="G595" s="130"/>
      <c r="H595" s="249">
        <f t="shared" si="108"/>
        <v>0</v>
      </c>
      <c r="I595" s="259"/>
    </row>
    <row r="596" spans="2:9">
      <c r="B596" s="28"/>
      <c r="C596" s="31" t="s">
        <v>235</v>
      </c>
      <c r="D596" s="30"/>
      <c r="E596" s="30" t="s">
        <v>333</v>
      </c>
      <c r="F596" s="44"/>
      <c r="G596" s="130"/>
      <c r="H596" s="249">
        <f t="shared" si="108"/>
        <v>0</v>
      </c>
      <c r="I596" s="259"/>
    </row>
    <row r="597" spans="2:9">
      <c r="B597" s="28"/>
      <c r="C597" s="31" t="s">
        <v>236</v>
      </c>
      <c r="D597" s="30"/>
      <c r="E597" s="30" t="s">
        <v>333</v>
      </c>
      <c r="F597" s="44"/>
      <c r="G597" s="130"/>
      <c r="H597" s="249">
        <f t="shared" si="108"/>
        <v>0</v>
      </c>
      <c r="I597" s="259"/>
    </row>
    <row r="598" spans="2:9">
      <c r="B598" s="28"/>
      <c r="C598" s="31" t="s">
        <v>237</v>
      </c>
      <c r="D598" s="30"/>
      <c r="E598" s="30" t="s">
        <v>333</v>
      </c>
      <c r="F598" s="44"/>
      <c r="G598" s="130"/>
      <c r="H598" s="249">
        <f t="shared" si="108"/>
        <v>0</v>
      </c>
      <c r="I598" s="259"/>
    </row>
    <row r="599" spans="2:9">
      <c r="B599" s="28"/>
      <c r="C599" s="31" t="s">
        <v>212</v>
      </c>
      <c r="D599" s="42">
        <v>0.1</v>
      </c>
      <c r="E599" s="41" t="s">
        <v>213</v>
      </c>
      <c r="F599" s="40"/>
      <c r="G599" s="130">
        <f>SUM(H589)</f>
        <v>0</v>
      </c>
      <c r="H599" s="249">
        <f>+G599*D599*F599</f>
        <v>0</v>
      </c>
      <c r="I599" s="259"/>
    </row>
    <row r="600" spans="2:9">
      <c r="B600" s="28"/>
      <c r="C600" s="31"/>
      <c r="D600" s="42"/>
      <c r="E600" s="41"/>
      <c r="F600" s="40"/>
      <c r="G600" s="130"/>
      <c r="H600" s="249"/>
      <c r="I600" s="259"/>
    </row>
    <row r="601" spans="2:9">
      <c r="B601" s="57"/>
      <c r="C601" s="84" t="s">
        <v>238</v>
      </c>
      <c r="D601" s="33"/>
      <c r="E601" s="33"/>
      <c r="F601" s="34"/>
      <c r="G601" s="132"/>
      <c r="H601" s="250">
        <f>SUM(H589:H600)</f>
        <v>0</v>
      </c>
      <c r="I601" s="250">
        <f>SUM(H601)</f>
        <v>0</v>
      </c>
    </row>
    <row r="602" spans="2:9">
      <c r="B602" s="72" t="s">
        <v>227</v>
      </c>
      <c r="C602" s="83" t="s">
        <v>239</v>
      </c>
      <c r="D602" s="25"/>
      <c r="E602" s="25"/>
      <c r="F602" s="26"/>
      <c r="G602" s="125"/>
      <c r="H602" s="248"/>
      <c r="I602" s="296"/>
    </row>
    <row r="603" spans="2:9">
      <c r="B603" s="28"/>
      <c r="C603" s="31" t="s">
        <v>240</v>
      </c>
      <c r="D603" s="30"/>
      <c r="E603" s="30" t="s">
        <v>361</v>
      </c>
      <c r="F603" s="19"/>
      <c r="G603" s="126"/>
      <c r="H603" s="249">
        <f>+G603*D603*F603</f>
        <v>0</v>
      </c>
      <c r="I603" s="259"/>
    </row>
    <row r="604" spans="2:9">
      <c r="B604" s="28"/>
      <c r="C604" s="31" t="s">
        <v>241</v>
      </c>
      <c r="D604" s="30"/>
      <c r="E604" s="30" t="s">
        <v>361</v>
      </c>
      <c r="F604" s="19"/>
      <c r="G604" s="126"/>
      <c r="H604" s="249">
        <f t="shared" ref="H604:H605" si="109">+G604*D604*F604</f>
        <v>0</v>
      </c>
      <c r="I604" s="259"/>
    </row>
    <row r="605" spans="2:9">
      <c r="B605" s="28"/>
      <c r="C605" s="31" t="s">
        <v>242</v>
      </c>
      <c r="D605" s="30"/>
      <c r="E605" s="30" t="s">
        <v>361</v>
      </c>
      <c r="F605" s="19"/>
      <c r="G605" s="126"/>
      <c r="H605" s="249">
        <f t="shared" si="109"/>
        <v>0</v>
      </c>
      <c r="I605" s="259"/>
    </row>
    <row r="606" spans="2:9">
      <c r="B606" s="28"/>
      <c r="C606" s="31" t="s">
        <v>243</v>
      </c>
      <c r="D606" s="30"/>
      <c r="E606" s="30" t="s">
        <v>361</v>
      </c>
      <c r="F606" s="19"/>
      <c r="G606" s="126"/>
      <c r="H606" s="249">
        <f t="shared" ref="H606" si="110">+G606*D606*F606</f>
        <v>0</v>
      </c>
      <c r="I606" s="259"/>
    </row>
    <row r="607" spans="2:9">
      <c r="B607" s="28"/>
      <c r="C607" s="31"/>
      <c r="D607" s="30"/>
      <c r="E607" s="30"/>
      <c r="F607" s="19"/>
      <c r="G607" s="126"/>
      <c r="H607" s="249"/>
      <c r="I607" s="259"/>
    </row>
    <row r="608" spans="2:9">
      <c r="B608" s="32"/>
      <c r="C608" s="43" t="s">
        <v>244</v>
      </c>
      <c r="D608" s="33"/>
      <c r="E608" s="33"/>
      <c r="F608" s="34"/>
      <c r="G608" s="132"/>
      <c r="H608" s="250">
        <f>SUM(H602:H607)</f>
        <v>0</v>
      </c>
      <c r="I608" s="250">
        <f>SUM(H608)</f>
        <v>0</v>
      </c>
    </row>
    <row r="609" spans="2:9">
      <c r="B609" s="91" t="s">
        <v>205</v>
      </c>
      <c r="C609" s="97" t="s">
        <v>245</v>
      </c>
      <c r="D609" s="92"/>
      <c r="E609" s="93"/>
      <c r="F609" s="92"/>
      <c r="G609" s="128"/>
      <c r="H609" s="253">
        <f>+H574+H601+H580+H588+H608</f>
        <v>0</v>
      </c>
      <c r="I609" s="294"/>
    </row>
    <row r="610" spans="2:9">
      <c r="B610" s="17"/>
      <c r="C610" s="18"/>
      <c r="D610" s="18"/>
      <c r="E610" s="19"/>
      <c r="F610" s="18"/>
      <c r="G610" s="117"/>
      <c r="H610" s="254"/>
      <c r="I610" s="251"/>
    </row>
    <row r="611" spans="2:9">
      <c r="B611" s="91" t="s">
        <v>246</v>
      </c>
      <c r="C611" s="92" t="s">
        <v>247</v>
      </c>
      <c r="D611" s="99"/>
      <c r="E611" s="98"/>
      <c r="F611" s="99"/>
      <c r="G611" s="118"/>
      <c r="H611" s="255"/>
      <c r="I611" s="252"/>
    </row>
    <row r="612" spans="2:9">
      <c r="B612" s="72" t="s">
        <v>248</v>
      </c>
      <c r="C612" s="83" t="s">
        <v>249</v>
      </c>
      <c r="D612" s="25"/>
      <c r="E612" s="26"/>
      <c r="F612" s="25"/>
      <c r="G612" s="129"/>
      <c r="H612" s="248"/>
      <c r="I612" s="296"/>
    </row>
    <row r="613" spans="2:9">
      <c r="B613" s="28"/>
      <c r="C613" s="29" t="s">
        <v>250</v>
      </c>
      <c r="D613" s="30"/>
      <c r="E613" s="19" t="s">
        <v>333</v>
      </c>
      <c r="F613" s="30"/>
      <c r="G613" s="117"/>
      <c r="H613" s="249">
        <f>+G613*D613*F613</f>
        <v>0</v>
      </c>
      <c r="I613" s="259"/>
    </row>
    <row r="614" spans="2:9">
      <c r="B614" s="28"/>
      <c r="C614" s="29" t="s">
        <v>251</v>
      </c>
      <c r="D614" s="30"/>
      <c r="E614" s="19" t="s">
        <v>333</v>
      </c>
      <c r="F614" s="30"/>
      <c r="G614" s="117"/>
      <c r="H614" s="249">
        <f t="shared" ref="H614:H621" si="111">+G614*D614*F614</f>
        <v>0</v>
      </c>
      <c r="I614" s="259"/>
    </row>
    <row r="615" spans="2:9">
      <c r="B615" s="28"/>
      <c r="C615" s="29" t="s">
        <v>252</v>
      </c>
      <c r="D615" s="30"/>
      <c r="E615" s="19" t="s">
        <v>333</v>
      </c>
      <c r="F615" s="30"/>
      <c r="G615" s="117"/>
      <c r="H615" s="249">
        <f t="shared" si="111"/>
        <v>0</v>
      </c>
      <c r="I615" s="259"/>
    </row>
    <row r="616" spans="2:9">
      <c r="B616" s="28"/>
      <c r="C616" s="29" t="s">
        <v>253</v>
      </c>
      <c r="D616" s="30"/>
      <c r="E616" s="19" t="s">
        <v>333</v>
      </c>
      <c r="F616" s="30"/>
      <c r="G616" s="117"/>
      <c r="H616" s="249">
        <f t="shared" si="111"/>
        <v>0</v>
      </c>
      <c r="I616" s="259"/>
    </row>
    <row r="617" spans="2:9">
      <c r="B617" s="28"/>
      <c r="C617" s="29" t="s">
        <v>254</v>
      </c>
      <c r="D617" s="30"/>
      <c r="E617" s="19" t="s">
        <v>333</v>
      </c>
      <c r="F617" s="30"/>
      <c r="G617" s="117"/>
      <c r="H617" s="249">
        <f t="shared" si="111"/>
        <v>0</v>
      </c>
      <c r="I617" s="259"/>
    </row>
    <row r="618" spans="2:9">
      <c r="B618" s="28"/>
      <c r="C618" s="29" t="s">
        <v>255</v>
      </c>
      <c r="D618" s="30"/>
      <c r="E618" s="19" t="s">
        <v>333</v>
      </c>
      <c r="F618" s="30"/>
      <c r="G618" s="117"/>
      <c r="H618" s="249">
        <f t="shared" si="111"/>
        <v>0</v>
      </c>
      <c r="I618" s="259"/>
    </row>
    <row r="619" spans="2:9">
      <c r="B619" s="28"/>
      <c r="C619" s="29" t="s">
        <v>256</v>
      </c>
      <c r="D619" s="30"/>
      <c r="E619" s="19" t="s">
        <v>333</v>
      </c>
      <c r="F619" s="30"/>
      <c r="G619" s="117"/>
      <c r="H619" s="249">
        <f t="shared" si="111"/>
        <v>0</v>
      </c>
      <c r="I619" s="259"/>
    </row>
    <row r="620" spans="2:9">
      <c r="B620" s="28"/>
      <c r="C620" s="29" t="s">
        <v>257</v>
      </c>
      <c r="D620" s="30"/>
      <c r="E620" s="19" t="s">
        <v>333</v>
      </c>
      <c r="F620" s="30"/>
      <c r="G620" s="117"/>
      <c r="H620" s="249">
        <f t="shared" si="111"/>
        <v>0</v>
      </c>
      <c r="I620" s="259"/>
    </row>
    <row r="621" spans="2:9">
      <c r="B621" s="28"/>
      <c r="C621" s="29" t="s">
        <v>258</v>
      </c>
      <c r="D621" s="30"/>
      <c r="E621" s="19" t="s">
        <v>333</v>
      </c>
      <c r="F621" s="30"/>
      <c r="G621" s="117"/>
      <c r="H621" s="249">
        <f t="shared" si="111"/>
        <v>0</v>
      </c>
      <c r="I621" s="259"/>
    </row>
    <row r="622" spans="2:9">
      <c r="B622" s="28"/>
      <c r="C622" s="29"/>
      <c r="D622" s="42"/>
      <c r="E622" s="41"/>
      <c r="F622" s="40"/>
      <c r="G622" s="130"/>
      <c r="H622" s="249"/>
      <c r="I622" s="259"/>
    </row>
    <row r="623" spans="2:9">
      <c r="B623" s="57"/>
      <c r="C623" s="84" t="s">
        <v>259</v>
      </c>
      <c r="D623" s="33"/>
      <c r="E623" s="34"/>
      <c r="F623" s="33"/>
      <c r="G623" s="131"/>
      <c r="H623" s="250">
        <f>SUM(H612:H622)</f>
        <v>0</v>
      </c>
      <c r="I623" s="250">
        <f>SUM(H623)</f>
        <v>0</v>
      </c>
    </row>
    <row r="624" spans="2:9">
      <c r="B624" s="72" t="s">
        <v>260</v>
      </c>
      <c r="C624" s="83" t="s">
        <v>261</v>
      </c>
      <c r="D624" s="25"/>
      <c r="E624" s="25"/>
      <c r="F624" s="26"/>
      <c r="G624" s="125"/>
      <c r="H624" s="248"/>
      <c r="I624" s="296"/>
    </row>
    <row r="625" spans="2:9">
      <c r="B625" s="28"/>
      <c r="C625" s="31" t="s">
        <v>262</v>
      </c>
      <c r="D625" s="30"/>
      <c r="E625" s="30" t="s">
        <v>361</v>
      </c>
      <c r="F625" s="44"/>
      <c r="G625" s="130"/>
      <c r="H625" s="249">
        <f>+G625*D625*F625</f>
        <v>0</v>
      </c>
      <c r="I625" s="259"/>
    </row>
    <row r="626" spans="2:9">
      <c r="B626" s="28"/>
      <c r="C626" s="31" t="s">
        <v>263</v>
      </c>
      <c r="D626" s="30"/>
      <c r="E626" s="30" t="s">
        <v>361</v>
      </c>
      <c r="F626" s="44"/>
      <c r="G626" s="130"/>
      <c r="H626" s="249">
        <f t="shared" ref="H626:H632" si="112">+G626*D626*F626</f>
        <v>0</v>
      </c>
      <c r="I626" s="259"/>
    </row>
    <row r="627" spans="2:9">
      <c r="B627" s="28"/>
      <c r="C627" s="31" t="s">
        <v>264</v>
      </c>
      <c r="D627" s="30"/>
      <c r="E627" s="30" t="s">
        <v>361</v>
      </c>
      <c r="F627" s="44"/>
      <c r="G627" s="130"/>
      <c r="H627" s="249">
        <f t="shared" si="112"/>
        <v>0</v>
      </c>
      <c r="I627" s="259"/>
    </row>
    <row r="628" spans="2:9">
      <c r="B628" s="28"/>
      <c r="C628" s="31" t="s">
        <v>265</v>
      </c>
      <c r="D628" s="30"/>
      <c r="E628" s="30" t="s">
        <v>361</v>
      </c>
      <c r="F628" s="44"/>
      <c r="G628" s="130"/>
      <c r="H628" s="249">
        <f t="shared" si="112"/>
        <v>0</v>
      </c>
      <c r="I628" s="259"/>
    </row>
    <row r="629" spans="2:9">
      <c r="B629" s="28"/>
      <c r="C629" s="31" t="s">
        <v>266</v>
      </c>
      <c r="D629" s="30"/>
      <c r="E629" s="30" t="s">
        <v>361</v>
      </c>
      <c r="F629" s="44"/>
      <c r="G629" s="130"/>
      <c r="H629" s="249">
        <f t="shared" si="112"/>
        <v>0</v>
      </c>
      <c r="I629" s="259"/>
    </row>
    <row r="630" spans="2:9">
      <c r="B630" s="28"/>
      <c r="C630" s="31" t="s">
        <v>267</v>
      </c>
      <c r="D630" s="30"/>
      <c r="E630" s="30" t="s">
        <v>361</v>
      </c>
      <c r="F630" s="44"/>
      <c r="G630" s="130"/>
      <c r="H630" s="249">
        <f t="shared" si="112"/>
        <v>0</v>
      </c>
      <c r="I630" s="259"/>
    </row>
    <row r="631" spans="2:9">
      <c r="B631" s="28"/>
      <c r="C631" s="31" t="s">
        <v>268</v>
      </c>
      <c r="D631" s="30"/>
      <c r="E631" s="30" t="s">
        <v>361</v>
      </c>
      <c r="F631" s="44"/>
      <c r="G631" s="130"/>
      <c r="H631" s="249">
        <f t="shared" si="112"/>
        <v>0</v>
      </c>
      <c r="I631" s="259"/>
    </row>
    <row r="632" spans="2:9">
      <c r="B632" s="28"/>
      <c r="C632" s="31" t="s">
        <v>269</v>
      </c>
      <c r="D632" s="30"/>
      <c r="E632" s="30" t="s">
        <v>361</v>
      </c>
      <c r="F632" s="44"/>
      <c r="G632" s="130"/>
      <c r="H632" s="249">
        <f t="shared" si="112"/>
        <v>0</v>
      </c>
      <c r="I632" s="259"/>
    </row>
    <row r="633" spans="2:9">
      <c r="B633" s="28"/>
      <c r="C633" s="31"/>
      <c r="D633" s="30"/>
      <c r="E633" s="30"/>
      <c r="F633" s="44"/>
      <c r="G633" s="130"/>
      <c r="H633" s="249"/>
      <c r="I633" s="259"/>
    </row>
    <row r="634" spans="2:9">
      <c r="B634" s="57"/>
      <c r="C634" s="84" t="s">
        <v>270</v>
      </c>
      <c r="D634" s="33"/>
      <c r="E634" s="33"/>
      <c r="F634" s="34"/>
      <c r="G634" s="132"/>
      <c r="H634" s="250">
        <f>SUM(H624:H633)</f>
        <v>0</v>
      </c>
      <c r="I634" s="250">
        <f>SUM(H634)</f>
        <v>0</v>
      </c>
    </row>
    <row r="635" spans="2:9">
      <c r="B635" s="72" t="s">
        <v>271</v>
      </c>
      <c r="C635" s="83" t="s">
        <v>272</v>
      </c>
      <c r="D635" s="28"/>
      <c r="E635" s="19"/>
      <c r="F635" s="28"/>
      <c r="G635" s="117"/>
      <c r="H635" s="259"/>
      <c r="I635" s="251"/>
    </row>
    <row r="636" spans="2:9">
      <c r="B636" s="28"/>
      <c r="C636" s="31" t="s">
        <v>273</v>
      </c>
      <c r="D636" s="28"/>
      <c r="E636" s="30" t="s">
        <v>361</v>
      </c>
      <c r="F636" s="28"/>
      <c r="G636" s="117"/>
      <c r="H636" s="249">
        <f>+G636*D636*F636</f>
        <v>0</v>
      </c>
      <c r="I636" s="259"/>
    </row>
    <row r="637" spans="2:9">
      <c r="B637" s="28"/>
      <c r="C637" s="31" t="s">
        <v>274</v>
      </c>
      <c r="D637" s="28"/>
      <c r="E637" s="30" t="s">
        <v>361</v>
      </c>
      <c r="F637" s="28"/>
      <c r="G637" s="117"/>
      <c r="H637" s="249">
        <f t="shared" ref="H637:H645" si="113">+G637*D637*F637</f>
        <v>0</v>
      </c>
      <c r="I637" s="259"/>
    </row>
    <row r="638" spans="2:9">
      <c r="B638" s="28"/>
      <c r="C638" s="31" t="s">
        <v>275</v>
      </c>
      <c r="D638" s="28"/>
      <c r="E638" s="30" t="s">
        <v>361</v>
      </c>
      <c r="F638" s="28"/>
      <c r="G638" s="117"/>
      <c r="H638" s="249">
        <f t="shared" si="113"/>
        <v>0</v>
      </c>
      <c r="I638" s="259"/>
    </row>
    <row r="639" spans="2:9">
      <c r="B639" s="28"/>
      <c r="C639" s="31" t="s">
        <v>276</v>
      </c>
      <c r="D639" s="28"/>
      <c r="E639" s="30" t="s">
        <v>361</v>
      </c>
      <c r="F639" s="28"/>
      <c r="G639" s="117"/>
      <c r="H639" s="249">
        <f t="shared" si="113"/>
        <v>0</v>
      </c>
      <c r="I639" s="259"/>
    </row>
    <row r="640" spans="2:9">
      <c r="B640" s="28"/>
      <c r="C640" s="31" t="s">
        <v>277</v>
      </c>
      <c r="D640" s="28"/>
      <c r="E640" s="30" t="s">
        <v>361</v>
      </c>
      <c r="F640" s="28"/>
      <c r="G640" s="117"/>
      <c r="H640" s="249">
        <f t="shared" si="113"/>
        <v>0</v>
      </c>
      <c r="I640" s="259"/>
    </row>
    <row r="641" spans="2:9">
      <c r="B641" s="28"/>
      <c r="C641" s="31" t="s">
        <v>278</v>
      </c>
      <c r="D641" s="28"/>
      <c r="E641" s="30" t="s">
        <v>361</v>
      </c>
      <c r="F641" s="28"/>
      <c r="G641" s="117"/>
      <c r="H641" s="249">
        <f t="shared" si="113"/>
        <v>0</v>
      </c>
      <c r="I641" s="259"/>
    </row>
    <row r="642" spans="2:9">
      <c r="B642" s="28"/>
      <c r="C642" s="31" t="s">
        <v>279</v>
      </c>
      <c r="D642" s="28"/>
      <c r="E642" s="30" t="s">
        <v>361</v>
      </c>
      <c r="F642" s="28"/>
      <c r="G642" s="117"/>
      <c r="H642" s="249">
        <f t="shared" si="113"/>
        <v>0</v>
      </c>
      <c r="I642" s="259"/>
    </row>
    <row r="643" spans="2:9">
      <c r="B643" s="28"/>
      <c r="C643" s="31" t="s">
        <v>280</v>
      </c>
      <c r="D643" s="28"/>
      <c r="E643" s="30" t="s">
        <v>361</v>
      </c>
      <c r="F643" s="28"/>
      <c r="G643" s="117"/>
      <c r="H643" s="249">
        <f t="shared" si="113"/>
        <v>0</v>
      </c>
      <c r="I643" s="259"/>
    </row>
    <row r="644" spans="2:9">
      <c r="B644" s="28"/>
      <c r="C644" s="31" t="s">
        <v>281</v>
      </c>
      <c r="D644" s="28"/>
      <c r="E644" s="30" t="s">
        <v>361</v>
      </c>
      <c r="F644" s="28"/>
      <c r="G644" s="117"/>
      <c r="H644" s="249">
        <f t="shared" si="113"/>
        <v>0</v>
      </c>
      <c r="I644" s="259"/>
    </row>
    <row r="645" spans="2:9">
      <c r="B645" s="28"/>
      <c r="C645" s="31" t="s">
        <v>282</v>
      </c>
      <c r="D645" s="28"/>
      <c r="E645" s="30" t="s">
        <v>361</v>
      </c>
      <c r="F645" s="28"/>
      <c r="G645" s="117"/>
      <c r="H645" s="249">
        <f t="shared" si="113"/>
        <v>0</v>
      </c>
      <c r="I645" s="259"/>
    </row>
    <row r="646" spans="2:9">
      <c r="B646" s="28"/>
      <c r="C646" s="31"/>
      <c r="D646" s="28"/>
      <c r="E646" s="19"/>
      <c r="F646" s="28"/>
      <c r="G646" s="117"/>
      <c r="H646" s="249"/>
      <c r="I646" s="259"/>
    </row>
    <row r="647" spans="2:9">
      <c r="B647" s="57"/>
      <c r="C647" s="84" t="s">
        <v>283</v>
      </c>
      <c r="D647" s="33"/>
      <c r="E647" s="34"/>
      <c r="F647" s="33"/>
      <c r="G647" s="131"/>
      <c r="H647" s="250">
        <f>SUM(H635:H646)</f>
        <v>0</v>
      </c>
      <c r="I647" s="250">
        <f>SUM(H647)</f>
        <v>0</v>
      </c>
    </row>
    <row r="648" spans="2:9">
      <c r="B648" s="72" t="s">
        <v>284</v>
      </c>
      <c r="C648" s="83" t="s">
        <v>285</v>
      </c>
      <c r="D648" s="25"/>
      <c r="E648" s="25"/>
      <c r="F648" s="26"/>
      <c r="G648" s="125"/>
      <c r="H648" s="248"/>
      <c r="I648" s="296"/>
    </row>
    <row r="649" spans="2:9">
      <c r="B649" s="28"/>
      <c r="C649" s="31" t="s">
        <v>286</v>
      </c>
      <c r="D649" s="30"/>
      <c r="E649" s="30" t="s">
        <v>333</v>
      </c>
      <c r="F649" s="19"/>
      <c r="G649" s="126"/>
      <c r="H649" s="249">
        <f>+G649*D649*F649</f>
        <v>0</v>
      </c>
      <c r="I649" s="259"/>
    </row>
    <row r="650" spans="2:9">
      <c r="B650" s="28"/>
      <c r="C650" s="31" t="s">
        <v>287</v>
      </c>
      <c r="D650" s="30"/>
      <c r="E650" s="30" t="s">
        <v>333</v>
      </c>
      <c r="F650" s="19"/>
      <c r="G650" s="126"/>
      <c r="H650" s="249">
        <f t="shared" ref="H650:H659" si="114">+G650*D650*F650</f>
        <v>0</v>
      </c>
      <c r="I650" s="259"/>
    </row>
    <row r="651" spans="2:9">
      <c r="B651" s="28"/>
      <c r="C651" s="31" t="s">
        <v>288</v>
      </c>
      <c r="D651" s="30"/>
      <c r="E651" s="30" t="s">
        <v>333</v>
      </c>
      <c r="F651" s="19"/>
      <c r="G651" s="126"/>
      <c r="H651" s="249">
        <f t="shared" si="114"/>
        <v>0</v>
      </c>
      <c r="I651" s="259"/>
    </row>
    <row r="652" spans="2:9">
      <c r="B652" s="28"/>
      <c r="C652" s="31" t="s">
        <v>289</v>
      </c>
      <c r="D652" s="30"/>
      <c r="E652" s="30" t="s">
        <v>333</v>
      </c>
      <c r="F652" s="19"/>
      <c r="G652" s="126"/>
      <c r="H652" s="249">
        <f t="shared" si="114"/>
        <v>0</v>
      </c>
      <c r="I652" s="259"/>
    </row>
    <row r="653" spans="2:9">
      <c r="B653" s="28"/>
      <c r="C653" s="31" t="s">
        <v>290</v>
      </c>
      <c r="D653" s="30"/>
      <c r="E653" s="30" t="s">
        <v>333</v>
      </c>
      <c r="F653" s="19"/>
      <c r="G653" s="126"/>
      <c r="H653" s="249">
        <f t="shared" si="114"/>
        <v>0</v>
      </c>
      <c r="I653" s="259"/>
    </row>
    <row r="654" spans="2:9">
      <c r="B654" s="28"/>
      <c r="C654" s="31" t="s">
        <v>291</v>
      </c>
      <c r="D654" s="30"/>
      <c r="E654" s="30" t="s">
        <v>333</v>
      </c>
      <c r="F654" s="19"/>
      <c r="G654" s="126"/>
      <c r="H654" s="249">
        <f t="shared" si="114"/>
        <v>0</v>
      </c>
      <c r="I654" s="259"/>
    </row>
    <row r="655" spans="2:9">
      <c r="B655" s="28"/>
      <c r="C655" s="31" t="s">
        <v>292</v>
      </c>
      <c r="D655" s="30"/>
      <c r="E655" s="30" t="s">
        <v>333</v>
      </c>
      <c r="F655" s="19"/>
      <c r="G655" s="126"/>
      <c r="H655" s="249">
        <f t="shared" si="114"/>
        <v>0</v>
      </c>
      <c r="I655" s="259"/>
    </row>
    <row r="656" spans="2:9">
      <c r="B656" s="28"/>
      <c r="C656" s="31" t="s">
        <v>293</v>
      </c>
      <c r="D656" s="30"/>
      <c r="E656" s="30" t="s">
        <v>333</v>
      </c>
      <c r="F656" s="19"/>
      <c r="G656" s="126"/>
      <c r="H656" s="249">
        <f t="shared" si="114"/>
        <v>0</v>
      </c>
      <c r="I656" s="259"/>
    </row>
    <row r="657" spans="2:9">
      <c r="B657" s="28"/>
      <c r="C657" s="31" t="s">
        <v>294</v>
      </c>
      <c r="D657" s="30"/>
      <c r="E657" s="30" t="s">
        <v>361</v>
      </c>
      <c r="F657" s="19"/>
      <c r="G657" s="126"/>
      <c r="H657" s="249">
        <f t="shared" si="114"/>
        <v>0</v>
      </c>
      <c r="I657" s="259"/>
    </row>
    <row r="658" spans="2:9">
      <c r="B658" s="28"/>
      <c r="C658" s="31" t="s">
        <v>295</v>
      </c>
      <c r="D658" s="30"/>
      <c r="E658" s="30" t="s">
        <v>361</v>
      </c>
      <c r="F658" s="19"/>
      <c r="G658" s="126"/>
      <c r="H658" s="249">
        <f t="shared" si="114"/>
        <v>0</v>
      </c>
      <c r="I658" s="259"/>
    </row>
    <row r="659" spans="2:9">
      <c r="B659" s="28"/>
      <c r="C659" s="31" t="s">
        <v>296</v>
      </c>
      <c r="D659" s="30"/>
      <c r="E659" s="30" t="s">
        <v>361</v>
      </c>
      <c r="F659" s="44"/>
      <c r="G659" s="130"/>
      <c r="H659" s="249">
        <f t="shared" si="114"/>
        <v>0</v>
      </c>
      <c r="I659" s="259"/>
    </row>
    <row r="660" spans="2:9">
      <c r="B660" s="28"/>
      <c r="C660" s="31"/>
      <c r="D660" s="42"/>
      <c r="E660" s="41"/>
      <c r="F660" s="40"/>
      <c r="G660" s="130"/>
      <c r="H660" s="249"/>
      <c r="I660" s="259"/>
    </row>
    <row r="661" spans="2:9">
      <c r="B661" s="57"/>
      <c r="C661" s="84" t="s">
        <v>297</v>
      </c>
      <c r="D661" s="33"/>
      <c r="E661" s="33"/>
      <c r="F661" s="34"/>
      <c r="G661" s="132"/>
      <c r="H661" s="250">
        <f>SUM(H648:H660)</f>
        <v>0</v>
      </c>
      <c r="I661" s="250">
        <f>SUM(H661)</f>
        <v>0</v>
      </c>
    </row>
    <row r="662" spans="2:9">
      <c r="B662" s="72" t="s">
        <v>298</v>
      </c>
      <c r="C662" s="83" t="s">
        <v>299</v>
      </c>
      <c r="D662" s="25"/>
      <c r="E662" s="25"/>
      <c r="F662" s="26"/>
      <c r="G662" s="125"/>
      <c r="H662" s="248"/>
      <c r="I662" s="296"/>
    </row>
    <row r="663" spans="2:9">
      <c r="B663" s="28"/>
      <c r="C663" s="31" t="s">
        <v>193</v>
      </c>
      <c r="D663" s="30"/>
      <c r="E663" s="30" t="s">
        <v>333</v>
      </c>
      <c r="F663" s="19"/>
      <c r="G663" s="126"/>
      <c r="H663" s="249">
        <f>+G663*D663*F663</f>
        <v>0</v>
      </c>
      <c r="I663" s="259"/>
    </row>
    <row r="664" spans="2:9">
      <c r="B664" s="28"/>
      <c r="C664" s="31" t="s">
        <v>300</v>
      </c>
      <c r="D664" s="30"/>
      <c r="E664" s="30" t="s">
        <v>333</v>
      </c>
      <c r="F664" s="19"/>
      <c r="G664" s="126"/>
      <c r="H664" s="249">
        <f t="shared" ref="H664:H667" si="115">+G664*D664*F664</f>
        <v>0</v>
      </c>
      <c r="I664" s="259"/>
    </row>
    <row r="665" spans="2:9">
      <c r="B665" s="28"/>
      <c r="C665" s="31" t="s">
        <v>301</v>
      </c>
      <c r="D665" s="30"/>
      <c r="E665" s="30" t="s">
        <v>333</v>
      </c>
      <c r="F665" s="19"/>
      <c r="G665" s="126"/>
      <c r="H665" s="249">
        <f t="shared" si="115"/>
        <v>0</v>
      </c>
      <c r="I665" s="259"/>
    </row>
    <row r="666" spans="2:9">
      <c r="B666" s="28"/>
      <c r="C666" s="31" t="s">
        <v>302</v>
      </c>
      <c r="D666" s="30"/>
      <c r="E666" s="30" t="s">
        <v>333</v>
      </c>
      <c r="F666" s="19"/>
      <c r="G666" s="126"/>
      <c r="H666" s="249">
        <f t="shared" si="115"/>
        <v>0</v>
      </c>
      <c r="I666" s="259"/>
    </row>
    <row r="667" spans="2:9">
      <c r="B667" s="28"/>
      <c r="C667" s="31" t="s">
        <v>303</v>
      </c>
      <c r="D667" s="30"/>
      <c r="E667" s="30" t="s">
        <v>361</v>
      </c>
      <c r="F667" s="19"/>
      <c r="G667" s="126"/>
      <c r="H667" s="249">
        <f t="shared" si="115"/>
        <v>0</v>
      </c>
      <c r="I667" s="259"/>
    </row>
    <row r="668" spans="2:9">
      <c r="B668" s="28"/>
      <c r="C668" s="31"/>
      <c r="D668" s="42"/>
      <c r="E668" s="41"/>
      <c r="F668" s="40"/>
      <c r="G668" s="130"/>
      <c r="H668" s="249"/>
      <c r="I668" s="259"/>
    </row>
    <row r="669" spans="2:9">
      <c r="B669" s="32"/>
      <c r="C669" s="84" t="s">
        <v>238</v>
      </c>
      <c r="D669" s="33"/>
      <c r="E669" s="33"/>
      <c r="F669" s="34"/>
      <c r="G669" s="132"/>
      <c r="H669" s="250">
        <f>SUM(H662:H668)</f>
        <v>0</v>
      </c>
      <c r="I669" s="250">
        <f>SUM(H669)</f>
        <v>0</v>
      </c>
    </row>
    <row r="670" spans="2:9">
      <c r="B670" s="91" t="s">
        <v>246</v>
      </c>
      <c r="C670" s="97" t="s">
        <v>304</v>
      </c>
      <c r="D670" s="92"/>
      <c r="E670" s="93"/>
      <c r="F670" s="92"/>
      <c r="G670" s="128"/>
      <c r="H670" s="253">
        <f>+H623+H634+H647+H661+H669</f>
        <v>0</v>
      </c>
      <c r="I670" s="294"/>
    </row>
    <row r="671" spans="2:9">
      <c r="B671" s="31"/>
      <c r="C671" s="45"/>
      <c r="D671" s="40"/>
      <c r="E671" s="40"/>
      <c r="F671" s="40"/>
      <c r="G671" s="119"/>
      <c r="H671" s="257"/>
      <c r="I671" s="295"/>
    </row>
    <row r="672" spans="2:9">
      <c r="B672" s="91" t="s">
        <v>305</v>
      </c>
      <c r="C672" s="92" t="s">
        <v>306</v>
      </c>
      <c r="D672" s="99"/>
      <c r="E672" s="98"/>
      <c r="F672" s="99"/>
      <c r="G672" s="118"/>
      <c r="H672" s="255"/>
      <c r="I672" s="252"/>
    </row>
    <row r="673" spans="2:9">
      <c r="B673" s="72" t="s">
        <v>307</v>
      </c>
      <c r="C673" s="83" t="s">
        <v>308</v>
      </c>
      <c r="D673" s="25"/>
      <c r="E673" s="25"/>
      <c r="F673" s="26"/>
      <c r="G673" s="125"/>
      <c r="H673" s="248"/>
      <c r="I673" s="296"/>
    </row>
    <row r="674" spans="2:9">
      <c r="B674" s="28"/>
      <c r="C674" s="31" t="s">
        <v>309</v>
      </c>
      <c r="D674" s="30"/>
      <c r="E674" s="30" t="s">
        <v>626</v>
      </c>
      <c r="F674" s="19"/>
      <c r="G674" s="126"/>
      <c r="H674" s="249">
        <f>+G674*D674*F674</f>
        <v>0</v>
      </c>
      <c r="I674" s="259"/>
    </row>
    <row r="675" spans="2:9">
      <c r="B675" s="28"/>
      <c r="C675" s="31" t="s">
        <v>310</v>
      </c>
      <c r="D675" s="30"/>
      <c r="E675" s="30" t="s">
        <v>361</v>
      </c>
      <c r="F675" s="19"/>
      <c r="G675" s="126"/>
      <c r="H675" s="249">
        <f t="shared" ref="H675:H681" si="116">+G675*D675*F675</f>
        <v>0</v>
      </c>
      <c r="I675" s="259"/>
    </row>
    <row r="676" spans="2:9">
      <c r="B676" s="28"/>
      <c r="C676" s="31" t="s">
        <v>311</v>
      </c>
      <c r="D676" s="30"/>
      <c r="E676" s="30" t="s">
        <v>361</v>
      </c>
      <c r="F676" s="19"/>
      <c r="G676" s="126"/>
      <c r="H676" s="249">
        <f t="shared" si="116"/>
        <v>0</v>
      </c>
      <c r="I676" s="259"/>
    </row>
    <row r="677" spans="2:9">
      <c r="B677" s="28"/>
      <c r="C677" s="31" t="s">
        <v>312</v>
      </c>
      <c r="D677" s="30"/>
      <c r="E677" s="30" t="s">
        <v>361</v>
      </c>
      <c r="F677" s="19"/>
      <c r="G677" s="126"/>
      <c r="H677" s="249">
        <f t="shared" si="116"/>
        <v>0</v>
      </c>
      <c r="I677" s="259"/>
    </row>
    <row r="678" spans="2:9">
      <c r="B678" s="28"/>
      <c r="C678" s="31" t="s">
        <v>313</v>
      </c>
      <c r="D678" s="30"/>
      <c r="E678" s="30" t="s">
        <v>361</v>
      </c>
      <c r="F678" s="19"/>
      <c r="G678" s="126"/>
      <c r="H678" s="249">
        <f t="shared" si="116"/>
        <v>0</v>
      </c>
      <c r="I678" s="259"/>
    </row>
    <row r="679" spans="2:9">
      <c r="B679" s="28"/>
      <c r="C679" s="31" t="s">
        <v>314</v>
      </c>
      <c r="D679" s="30"/>
      <c r="E679" s="30" t="s">
        <v>361</v>
      </c>
      <c r="F679" s="19"/>
      <c r="G679" s="126"/>
      <c r="H679" s="249">
        <f t="shared" si="116"/>
        <v>0</v>
      </c>
      <c r="I679" s="259"/>
    </row>
    <row r="680" spans="2:9">
      <c r="B680" s="28"/>
      <c r="C680" s="31" t="s">
        <v>315</v>
      </c>
      <c r="D680" s="30"/>
      <c r="E680" s="30" t="s">
        <v>622</v>
      </c>
      <c r="F680" s="19"/>
      <c r="G680" s="126"/>
      <c r="H680" s="249">
        <f t="shared" si="116"/>
        <v>0</v>
      </c>
      <c r="I680" s="259"/>
    </row>
    <row r="681" spans="2:9">
      <c r="B681" s="28"/>
      <c r="C681" s="31" t="s">
        <v>316</v>
      </c>
      <c r="D681" s="30"/>
      <c r="E681" s="30" t="s">
        <v>361</v>
      </c>
      <c r="F681" s="19"/>
      <c r="G681" s="126"/>
      <c r="H681" s="249">
        <f t="shared" si="116"/>
        <v>0</v>
      </c>
      <c r="I681" s="259"/>
    </row>
    <row r="682" spans="2:9">
      <c r="B682" s="28"/>
      <c r="C682" s="31"/>
      <c r="D682" s="30"/>
      <c r="E682" s="30"/>
      <c r="F682" s="19"/>
      <c r="G682" s="126"/>
      <c r="H682" s="249"/>
      <c r="I682" s="259"/>
    </row>
    <row r="683" spans="2:9">
      <c r="B683" s="57"/>
      <c r="C683" s="84" t="s">
        <v>317</v>
      </c>
      <c r="D683" s="33"/>
      <c r="E683" s="33"/>
      <c r="F683" s="34"/>
      <c r="G683" s="132"/>
      <c r="H683" s="250">
        <f>SUM(H673:H682)</f>
        <v>0</v>
      </c>
      <c r="I683" s="250">
        <f>SUM(H683)</f>
        <v>0</v>
      </c>
    </row>
    <row r="684" spans="2:9">
      <c r="B684" s="72" t="s">
        <v>318</v>
      </c>
      <c r="C684" s="83" t="s">
        <v>319</v>
      </c>
      <c r="D684" s="28"/>
      <c r="E684" s="19"/>
      <c r="F684" s="28"/>
      <c r="G684" s="117"/>
      <c r="H684" s="259"/>
      <c r="I684" s="251"/>
    </row>
    <row r="685" spans="2:9">
      <c r="B685" s="28"/>
      <c r="C685" s="31" t="s">
        <v>320</v>
      </c>
      <c r="D685" s="28"/>
      <c r="E685" s="30" t="s">
        <v>361</v>
      </c>
      <c r="F685" s="28"/>
      <c r="G685" s="117"/>
      <c r="H685" s="249">
        <f>+G685*D685*F685</f>
        <v>0</v>
      </c>
      <c r="I685" s="259"/>
    </row>
    <row r="686" spans="2:9">
      <c r="B686" s="28"/>
      <c r="C686" s="31" t="s">
        <v>321</v>
      </c>
      <c r="D686" s="28"/>
      <c r="E686" s="30" t="s">
        <v>361</v>
      </c>
      <c r="F686" s="28"/>
      <c r="G686" s="117"/>
      <c r="H686" s="249">
        <f t="shared" ref="H686:H690" si="117">+G686*D686*F686</f>
        <v>0</v>
      </c>
      <c r="I686" s="259"/>
    </row>
    <row r="687" spans="2:9">
      <c r="B687" s="28"/>
      <c r="C687" s="31" t="s">
        <v>322</v>
      </c>
      <c r="D687" s="28"/>
      <c r="E687" s="30" t="s">
        <v>361</v>
      </c>
      <c r="F687" s="28"/>
      <c r="G687" s="117"/>
      <c r="H687" s="249">
        <f t="shared" si="117"/>
        <v>0</v>
      </c>
      <c r="I687" s="259"/>
    </row>
    <row r="688" spans="2:9">
      <c r="B688" s="28"/>
      <c r="C688" s="31" t="s">
        <v>323</v>
      </c>
      <c r="D688" s="28"/>
      <c r="E688" s="30" t="s">
        <v>361</v>
      </c>
      <c r="F688" s="28"/>
      <c r="G688" s="117"/>
      <c r="H688" s="249">
        <f t="shared" si="117"/>
        <v>0</v>
      </c>
      <c r="I688" s="259"/>
    </row>
    <row r="689" spans="2:9">
      <c r="B689" s="28"/>
      <c r="C689" s="31" t="s">
        <v>324</v>
      </c>
      <c r="D689" s="28"/>
      <c r="E689" s="30" t="s">
        <v>361</v>
      </c>
      <c r="F689" s="28"/>
      <c r="G689" s="117"/>
      <c r="H689" s="249">
        <f t="shared" si="117"/>
        <v>0</v>
      </c>
      <c r="I689" s="259"/>
    </row>
    <row r="690" spans="2:9">
      <c r="B690" s="28"/>
      <c r="C690" s="31" t="s">
        <v>325</v>
      </c>
      <c r="D690" s="28"/>
      <c r="E690" s="30" t="s">
        <v>361</v>
      </c>
      <c r="F690" s="28"/>
      <c r="G690" s="117"/>
      <c r="H690" s="249">
        <f t="shared" si="117"/>
        <v>0</v>
      </c>
      <c r="I690" s="259"/>
    </row>
    <row r="691" spans="2:9">
      <c r="B691" s="28"/>
      <c r="C691" s="31"/>
      <c r="D691" s="28"/>
      <c r="E691" s="19"/>
      <c r="F691" s="28"/>
      <c r="G691" s="117"/>
      <c r="H691" s="249"/>
      <c r="I691" s="259"/>
    </row>
    <row r="692" spans="2:9">
      <c r="B692" s="57"/>
      <c r="C692" s="84" t="s">
        <v>326</v>
      </c>
      <c r="D692" s="33"/>
      <c r="E692" s="34"/>
      <c r="F692" s="33"/>
      <c r="G692" s="131"/>
      <c r="H692" s="250">
        <f>SUM(H684:H691)</f>
        <v>0</v>
      </c>
      <c r="I692" s="256">
        <f>SUM(H692)</f>
        <v>0</v>
      </c>
    </row>
    <row r="693" spans="2:9">
      <c r="B693" s="91" t="s">
        <v>305</v>
      </c>
      <c r="C693" s="97" t="s">
        <v>327</v>
      </c>
      <c r="D693" s="92"/>
      <c r="E693" s="93"/>
      <c r="F693" s="92"/>
      <c r="G693" s="128"/>
      <c r="H693" s="276">
        <f>+H683+H692</f>
        <v>0</v>
      </c>
      <c r="I693" s="294"/>
    </row>
    <row r="694" spans="2:9">
      <c r="B694" s="58"/>
      <c r="C694" s="61"/>
      <c r="D694" s="59"/>
      <c r="E694" s="60"/>
      <c r="F694" s="59"/>
      <c r="G694" s="133"/>
      <c r="H694" s="277"/>
      <c r="I694" s="301"/>
    </row>
    <row r="695" spans="2:9">
      <c r="B695" s="91" t="s">
        <v>328</v>
      </c>
      <c r="C695" s="92" t="s">
        <v>329</v>
      </c>
      <c r="D695" s="99"/>
      <c r="E695" s="98"/>
      <c r="F695" s="99"/>
      <c r="G695" s="118"/>
      <c r="H695" s="255"/>
      <c r="I695" s="302"/>
    </row>
    <row r="696" spans="2:9">
      <c r="B696" s="72" t="s">
        <v>330</v>
      </c>
      <c r="C696" s="81" t="s">
        <v>331</v>
      </c>
      <c r="D696" s="26"/>
      <c r="E696" s="25"/>
      <c r="F696" s="26"/>
      <c r="G696" s="125"/>
      <c r="H696" s="261"/>
      <c r="I696" s="248"/>
    </row>
    <row r="697" spans="2:9">
      <c r="B697" s="28"/>
      <c r="C697" s="37" t="s">
        <v>332</v>
      </c>
      <c r="D697" s="19"/>
      <c r="E697" s="30"/>
      <c r="F697" s="19"/>
      <c r="G697" s="126"/>
      <c r="H697" s="278"/>
      <c r="I697" s="259"/>
    </row>
    <row r="698" spans="2:9">
      <c r="B698" s="28"/>
      <c r="C698" s="37" t="s">
        <v>88</v>
      </c>
      <c r="D698" s="19"/>
      <c r="E698" s="30" t="s">
        <v>333</v>
      </c>
      <c r="F698" s="19"/>
      <c r="G698" s="126"/>
      <c r="H698" s="262">
        <f>+G698*D698*F698</f>
        <v>0</v>
      </c>
      <c r="I698" s="259"/>
    </row>
    <row r="699" spans="2:9">
      <c r="B699" s="28"/>
      <c r="C699" s="37" t="s">
        <v>41</v>
      </c>
      <c r="D699" s="19"/>
      <c r="E699" s="41" t="s">
        <v>333</v>
      </c>
      <c r="F699" s="40"/>
      <c r="G699" s="126"/>
      <c r="H699" s="266">
        <f t="shared" ref="H699:H700" si="118">+G699*D699*F699</f>
        <v>0</v>
      </c>
      <c r="I699" s="270"/>
    </row>
    <row r="700" spans="2:9">
      <c r="B700" s="28"/>
      <c r="C700" s="37" t="s">
        <v>89</v>
      </c>
      <c r="D700" s="19"/>
      <c r="E700" s="41" t="s">
        <v>333</v>
      </c>
      <c r="F700" s="40"/>
      <c r="G700" s="126"/>
      <c r="H700" s="266">
        <f t="shared" si="118"/>
        <v>0</v>
      </c>
      <c r="I700" s="270"/>
    </row>
    <row r="701" spans="2:9">
      <c r="B701" s="28"/>
      <c r="C701" s="37" t="s">
        <v>237</v>
      </c>
      <c r="D701" s="19"/>
      <c r="E701" s="41" t="s">
        <v>333</v>
      </c>
      <c r="F701" s="40"/>
      <c r="G701" s="126"/>
      <c r="H701" s="266">
        <f>+G701*D701*F701</f>
        <v>0</v>
      </c>
      <c r="I701" s="270"/>
    </row>
    <row r="702" spans="2:9">
      <c r="B702" s="28"/>
      <c r="C702" s="37"/>
      <c r="D702" s="19"/>
      <c r="E702" s="30"/>
      <c r="F702" s="19"/>
      <c r="G702" s="126"/>
      <c r="H702" s="264">
        <f>SUM(H697:H701)</f>
        <v>0</v>
      </c>
      <c r="I702" s="270"/>
    </row>
    <row r="703" spans="2:9">
      <c r="B703" s="28"/>
      <c r="C703" s="37" t="s">
        <v>334</v>
      </c>
      <c r="D703" s="19"/>
      <c r="E703" s="30"/>
      <c r="F703" s="19"/>
      <c r="G703" s="126"/>
      <c r="H703" s="267"/>
      <c r="I703" s="270"/>
    </row>
    <row r="704" spans="2:9">
      <c r="B704" s="28"/>
      <c r="C704" s="37" t="s">
        <v>88</v>
      </c>
      <c r="D704" s="19"/>
      <c r="E704" s="30" t="s">
        <v>333</v>
      </c>
      <c r="F704" s="19"/>
      <c r="G704" s="126"/>
      <c r="H704" s="266">
        <f>+G704*D704*F704</f>
        <v>0</v>
      </c>
      <c r="I704" s="270"/>
    </row>
    <row r="705" spans="2:9">
      <c r="B705" s="28"/>
      <c r="C705" s="37" t="s">
        <v>41</v>
      </c>
      <c r="D705" s="19"/>
      <c r="E705" s="41" t="s">
        <v>333</v>
      </c>
      <c r="F705" s="40"/>
      <c r="G705" s="126"/>
      <c r="H705" s="266">
        <f t="shared" ref="H705:H706" si="119">+G705*D705*F705</f>
        <v>0</v>
      </c>
      <c r="I705" s="270"/>
    </row>
    <row r="706" spans="2:9">
      <c r="B706" s="28"/>
      <c r="C706" s="37" t="s">
        <v>89</v>
      </c>
      <c r="D706" s="19"/>
      <c r="E706" s="41" t="s">
        <v>333</v>
      </c>
      <c r="F706" s="40"/>
      <c r="G706" s="126"/>
      <c r="H706" s="266">
        <f t="shared" si="119"/>
        <v>0</v>
      </c>
      <c r="I706" s="270"/>
    </row>
    <row r="707" spans="2:9">
      <c r="B707" s="28"/>
      <c r="C707" s="37" t="s">
        <v>237</v>
      </c>
      <c r="D707" s="19"/>
      <c r="E707" s="41" t="s">
        <v>333</v>
      </c>
      <c r="F707" s="40"/>
      <c r="G707" s="126"/>
      <c r="H707" s="266">
        <f>+G707*D707*F707</f>
        <v>0</v>
      </c>
      <c r="I707" s="270"/>
    </row>
    <row r="708" spans="2:9">
      <c r="B708" s="28"/>
      <c r="C708" s="37"/>
      <c r="D708" s="19"/>
      <c r="E708" s="30"/>
      <c r="F708" s="19"/>
      <c r="G708" s="126"/>
      <c r="H708" s="264">
        <f>SUM(H703:H707)</f>
        <v>0</v>
      </c>
      <c r="I708" s="270"/>
    </row>
    <row r="709" spans="2:9">
      <c r="B709" s="28"/>
      <c r="C709" s="37" t="s">
        <v>335</v>
      </c>
      <c r="D709" s="19"/>
      <c r="E709" s="30"/>
      <c r="F709" s="19"/>
      <c r="G709" s="126"/>
      <c r="H709" s="267"/>
      <c r="I709" s="270"/>
    </row>
    <row r="710" spans="2:9">
      <c r="B710" s="28"/>
      <c r="C710" s="37" t="s">
        <v>88</v>
      </c>
      <c r="D710" s="19"/>
      <c r="E710" s="30" t="s">
        <v>333</v>
      </c>
      <c r="F710" s="19"/>
      <c r="G710" s="126"/>
      <c r="H710" s="266">
        <f>+G710*D710*F710</f>
        <v>0</v>
      </c>
      <c r="I710" s="270"/>
    </row>
    <row r="711" spans="2:9">
      <c r="B711" s="28"/>
      <c r="C711" s="37" t="s">
        <v>41</v>
      </c>
      <c r="D711" s="19"/>
      <c r="E711" s="41" t="s">
        <v>333</v>
      </c>
      <c r="F711" s="40"/>
      <c r="G711" s="126"/>
      <c r="H711" s="266">
        <f t="shared" ref="H711:H712" si="120">+G711*D711*F711</f>
        <v>0</v>
      </c>
      <c r="I711" s="270"/>
    </row>
    <row r="712" spans="2:9">
      <c r="B712" s="28"/>
      <c r="C712" s="37" t="s">
        <v>89</v>
      </c>
      <c r="D712" s="19"/>
      <c r="E712" s="41" t="s">
        <v>333</v>
      </c>
      <c r="F712" s="40"/>
      <c r="G712" s="126"/>
      <c r="H712" s="266">
        <f t="shared" si="120"/>
        <v>0</v>
      </c>
      <c r="I712" s="270"/>
    </row>
    <row r="713" spans="2:9">
      <c r="B713" s="28"/>
      <c r="C713" s="37" t="s">
        <v>237</v>
      </c>
      <c r="D713" s="19"/>
      <c r="E713" s="41" t="s">
        <v>333</v>
      </c>
      <c r="F713" s="40"/>
      <c r="G713" s="126"/>
      <c r="H713" s="266">
        <f>+G713*D713*F713</f>
        <v>0</v>
      </c>
      <c r="I713" s="270"/>
    </row>
    <row r="714" spans="2:9">
      <c r="B714" s="28"/>
      <c r="C714" s="37"/>
      <c r="D714" s="19"/>
      <c r="E714" s="30"/>
      <c r="F714" s="19"/>
      <c r="G714" s="126"/>
      <c r="H714" s="264">
        <f>SUM(H709:H713)</f>
        <v>0</v>
      </c>
      <c r="I714" s="270"/>
    </row>
    <row r="715" spans="2:9">
      <c r="B715" s="28"/>
      <c r="C715" s="37" t="s">
        <v>336</v>
      </c>
      <c r="D715" s="19"/>
      <c r="E715" s="30"/>
      <c r="F715" s="19"/>
      <c r="G715" s="126"/>
      <c r="H715" s="267"/>
      <c r="I715" s="270"/>
    </row>
    <row r="716" spans="2:9">
      <c r="B716" s="28"/>
      <c r="C716" s="37" t="s">
        <v>88</v>
      </c>
      <c r="D716" s="19"/>
      <c r="E716" s="30" t="s">
        <v>333</v>
      </c>
      <c r="F716" s="19"/>
      <c r="G716" s="126"/>
      <c r="H716" s="266">
        <f>+G716*D716*F716</f>
        <v>0</v>
      </c>
      <c r="I716" s="270"/>
    </row>
    <row r="717" spans="2:9">
      <c r="B717" s="28"/>
      <c r="C717" s="37" t="s">
        <v>41</v>
      </c>
      <c r="D717" s="19"/>
      <c r="E717" s="41" t="s">
        <v>333</v>
      </c>
      <c r="F717" s="40"/>
      <c r="G717" s="126"/>
      <c r="H717" s="266">
        <f t="shared" ref="H717:H718" si="121">+G717*D717*F717</f>
        <v>0</v>
      </c>
      <c r="I717" s="270"/>
    </row>
    <row r="718" spans="2:9">
      <c r="B718" s="28"/>
      <c r="C718" s="37" t="s">
        <v>89</v>
      </c>
      <c r="D718" s="19"/>
      <c r="E718" s="41" t="s">
        <v>333</v>
      </c>
      <c r="F718" s="40"/>
      <c r="G718" s="126"/>
      <c r="H718" s="266">
        <f t="shared" si="121"/>
        <v>0</v>
      </c>
      <c r="I718" s="270"/>
    </row>
    <row r="719" spans="2:9">
      <c r="B719" s="28"/>
      <c r="C719" s="37" t="s">
        <v>237</v>
      </c>
      <c r="D719" s="19"/>
      <c r="E719" s="41" t="s">
        <v>333</v>
      </c>
      <c r="F719" s="40"/>
      <c r="G719" s="126"/>
      <c r="H719" s="266">
        <f>+G719*D719*F719</f>
        <v>0</v>
      </c>
      <c r="I719" s="270"/>
    </row>
    <row r="720" spans="2:9">
      <c r="B720" s="28"/>
      <c r="C720" s="37"/>
      <c r="D720" s="19"/>
      <c r="E720" s="30"/>
      <c r="F720" s="19"/>
      <c r="G720" s="126"/>
      <c r="H720" s="264">
        <f>SUM(H715:H719)</f>
        <v>0</v>
      </c>
      <c r="I720" s="270"/>
    </row>
    <row r="721" spans="2:9">
      <c r="B721" s="28"/>
      <c r="C721" s="37" t="s">
        <v>337</v>
      </c>
      <c r="D721" s="19"/>
      <c r="E721" s="30"/>
      <c r="F721" s="19"/>
      <c r="G721" s="126"/>
      <c r="H721" s="267"/>
      <c r="I721" s="270"/>
    </row>
    <row r="722" spans="2:9">
      <c r="B722" s="28"/>
      <c r="C722" s="37" t="s">
        <v>88</v>
      </c>
      <c r="D722" s="19"/>
      <c r="E722" s="30" t="s">
        <v>333</v>
      </c>
      <c r="F722" s="19"/>
      <c r="G722" s="126"/>
      <c r="H722" s="266">
        <f>+G722*D722*F722</f>
        <v>0</v>
      </c>
      <c r="I722" s="270"/>
    </row>
    <row r="723" spans="2:9">
      <c r="B723" s="28"/>
      <c r="C723" s="37" t="s">
        <v>41</v>
      </c>
      <c r="D723" s="19"/>
      <c r="E723" s="41" t="s">
        <v>333</v>
      </c>
      <c r="F723" s="40"/>
      <c r="G723" s="126"/>
      <c r="H723" s="266">
        <f t="shared" ref="H723:H724" si="122">+G723*D723*F723</f>
        <v>0</v>
      </c>
      <c r="I723" s="270"/>
    </row>
    <row r="724" spans="2:9">
      <c r="B724" s="28"/>
      <c r="C724" s="37" t="s">
        <v>89</v>
      </c>
      <c r="D724" s="19"/>
      <c r="E724" s="41" t="s">
        <v>333</v>
      </c>
      <c r="F724" s="40"/>
      <c r="G724" s="126"/>
      <c r="H724" s="266">
        <f t="shared" si="122"/>
        <v>0</v>
      </c>
      <c r="I724" s="270"/>
    </row>
    <row r="725" spans="2:9">
      <c r="B725" s="28"/>
      <c r="C725" s="37" t="s">
        <v>237</v>
      </c>
      <c r="D725" s="19"/>
      <c r="E725" s="41" t="s">
        <v>333</v>
      </c>
      <c r="F725" s="40"/>
      <c r="G725" s="126"/>
      <c r="H725" s="266">
        <f>+G725*D725*F725</f>
        <v>0</v>
      </c>
      <c r="I725" s="270"/>
    </row>
    <row r="726" spans="2:9">
      <c r="B726" s="28"/>
      <c r="C726" s="37"/>
      <c r="D726" s="19"/>
      <c r="E726" s="30"/>
      <c r="F726" s="19"/>
      <c r="G726" s="126"/>
      <c r="H726" s="264">
        <f>SUM(H721:H725)</f>
        <v>0</v>
      </c>
      <c r="I726" s="270"/>
    </row>
    <row r="727" spans="2:9">
      <c r="B727" s="28"/>
      <c r="C727" s="37" t="s">
        <v>338</v>
      </c>
      <c r="D727" s="19"/>
      <c r="E727" s="30"/>
      <c r="F727" s="19"/>
      <c r="G727" s="126"/>
      <c r="H727" s="267"/>
      <c r="I727" s="270"/>
    </row>
    <row r="728" spans="2:9">
      <c r="B728" s="28"/>
      <c r="C728" s="37" t="s">
        <v>88</v>
      </c>
      <c r="D728" s="19"/>
      <c r="E728" s="30" t="s">
        <v>333</v>
      </c>
      <c r="F728" s="19"/>
      <c r="G728" s="126"/>
      <c r="H728" s="266">
        <f>+G728*D728*F728</f>
        <v>0</v>
      </c>
      <c r="I728" s="270"/>
    </row>
    <row r="729" spans="2:9">
      <c r="B729" s="28"/>
      <c r="C729" s="37" t="s">
        <v>41</v>
      </c>
      <c r="D729" s="19"/>
      <c r="E729" s="41" t="s">
        <v>333</v>
      </c>
      <c r="F729" s="40"/>
      <c r="G729" s="126"/>
      <c r="H729" s="266">
        <f t="shared" ref="H729:H730" si="123">+G729*D729*F729</f>
        <v>0</v>
      </c>
      <c r="I729" s="270"/>
    </row>
    <row r="730" spans="2:9">
      <c r="B730" s="28"/>
      <c r="C730" s="37" t="s">
        <v>89</v>
      </c>
      <c r="D730" s="19"/>
      <c r="E730" s="41" t="s">
        <v>333</v>
      </c>
      <c r="F730" s="40"/>
      <c r="G730" s="126"/>
      <c r="H730" s="266">
        <f t="shared" si="123"/>
        <v>0</v>
      </c>
      <c r="I730" s="270"/>
    </row>
    <row r="731" spans="2:9">
      <c r="B731" s="28"/>
      <c r="C731" s="37" t="s">
        <v>237</v>
      </c>
      <c r="D731" s="19"/>
      <c r="E731" s="41" t="s">
        <v>333</v>
      </c>
      <c r="F731" s="40"/>
      <c r="G731" s="126"/>
      <c r="H731" s="266">
        <f>+G731*D731*F731</f>
        <v>0</v>
      </c>
      <c r="I731" s="270"/>
    </row>
    <row r="732" spans="2:9">
      <c r="B732" s="28"/>
      <c r="C732" s="37"/>
      <c r="D732" s="19"/>
      <c r="E732" s="30"/>
      <c r="F732" s="19"/>
      <c r="G732" s="126"/>
      <c r="H732" s="264">
        <f>SUM(H727:H731)</f>
        <v>0</v>
      </c>
      <c r="I732" s="270"/>
    </row>
    <row r="733" spans="2:9">
      <c r="B733" s="28"/>
      <c r="C733" s="37" t="s">
        <v>339</v>
      </c>
      <c r="D733" s="19"/>
      <c r="E733" s="30"/>
      <c r="F733" s="19"/>
      <c r="G733" s="126"/>
      <c r="H733" s="267"/>
      <c r="I733" s="270"/>
    </row>
    <row r="734" spans="2:9">
      <c r="B734" s="28"/>
      <c r="C734" s="37" t="s">
        <v>88</v>
      </c>
      <c r="D734" s="19"/>
      <c r="E734" s="30" t="s">
        <v>333</v>
      </c>
      <c r="F734" s="19"/>
      <c r="G734" s="126"/>
      <c r="H734" s="266">
        <f>+G734*D734*F734</f>
        <v>0</v>
      </c>
      <c r="I734" s="270"/>
    </row>
    <row r="735" spans="2:9">
      <c r="B735" s="28"/>
      <c r="C735" s="37" t="s">
        <v>41</v>
      </c>
      <c r="D735" s="19"/>
      <c r="E735" s="41" t="s">
        <v>333</v>
      </c>
      <c r="F735" s="40"/>
      <c r="G735" s="126"/>
      <c r="H735" s="266">
        <f t="shared" ref="H735:H736" si="124">+G735*D735*F735</f>
        <v>0</v>
      </c>
      <c r="I735" s="270"/>
    </row>
    <row r="736" spans="2:9">
      <c r="B736" s="28"/>
      <c r="C736" s="37" t="s">
        <v>89</v>
      </c>
      <c r="D736" s="19"/>
      <c r="E736" s="41" t="s">
        <v>333</v>
      </c>
      <c r="F736" s="40"/>
      <c r="G736" s="126"/>
      <c r="H736" s="266">
        <f t="shared" si="124"/>
        <v>0</v>
      </c>
      <c r="I736" s="270"/>
    </row>
    <row r="737" spans="2:9">
      <c r="B737" s="28"/>
      <c r="C737" s="37" t="s">
        <v>237</v>
      </c>
      <c r="D737" s="19"/>
      <c r="E737" s="41" t="s">
        <v>333</v>
      </c>
      <c r="F737" s="40"/>
      <c r="G737" s="126"/>
      <c r="H737" s="266">
        <f>+G737*D737*F737</f>
        <v>0</v>
      </c>
      <c r="I737" s="270"/>
    </row>
    <row r="738" spans="2:9">
      <c r="B738" s="28"/>
      <c r="C738" s="37"/>
      <c r="D738" s="19"/>
      <c r="E738" s="30"/>
      <c r="F738" s="19"/>
      <c r="G738" s="126"/>
      <c r="H738" s="264">
        <f>SUM(H733:H737)</f>
        <v>0</v>
      </c>
      <c r="I738" s="270"/>
    </row>
    <row r="739" spans="2:9">
      <c r="B739" s="28"/>
      <c r="C739" s="37" t="s">
        <v>340</v>
      </c>
      <c r="D739" s="19"/>
      <c r="E739" s="30"/>
      <c r="F739" s="19"/>
      <c r="G739" s="126"/>
      <c r="H739" s="267"/>
      <c r="I739" s="270"/>
    </row>
    <row r="740" spans="2:9">
      <c r="B740" s="28"/>
      <c r="C740" s="37" t="s">
        <v>88</v>
      </c>
      <c r="D740" s="19"/>
      <c r="E740" s="30" t="s">
        <v>333</v>
      </c>
      <c r="F740" s="19"/>
      <c r="G740" s="126"/>
      <c r="H740" s="266">
        <f>+G740*D740*F740</f>
        <v>0</v>
      </c>
      <c r="I740" s="270"/>
    </row>
    <row r="741" spans="2:9">
      <c r="B741" s="28"/>
      <c r="C741" s="37" t="s">
        <v>41</v>
      </c>
      <c r="D741" s="19"/>
      <c r="E741" s="41" t="s">
        <v>333</v>
      </c>
      <c r="F741" s="40"/>
      <c r="G741" s="126"/>
      <c r="H741" s="266">
        <f t="shared" ref="H741:H742" si="125">+G741*D741*F741</f>
        <v>0</v>
      </c>
      <c r="I741" s="270"/>
    </row>
    <row r="742" spans="2:9">
      <c r="B742" s="28"/>
      <c r="C742" s="37" t="s">
        <v>89</v>
      </c>
      <c r="D742" s="19"/>
      <c r="E742" s="41" t="s">
        <v>333</v>
      </c>
      <c r="F742" s="40"/>
      <c r="G742" s="126"/>
      <c r="H742" s="266">
        <f t="shared" si="125"/>
        <v>0</v>
      </c>
      <c r="I742" s="270"/>
    </row>
    <row r="743" spans="2:9">
      <c r="B743" s="28"/>
      <c r="C743" s="37" t="s">
        <v>237</v>
      </c>
      <c r="D743" s="19"/>
      <c r="E743" s="41" t="s">
        <v>333</v>
      </c>
      <c r="F743" s="40"/>
      <c r="G743" s="126"/>
      <c r="H743" s="266">
        <f>+G743*D743*F743</f>
        <v>0</v>
      </c>
      <c r="I743" s="270"/>
    </row>
    <row r="744" spans="2:9">
      <c r="B744" s="28"/>
      <c r="C744" s="37"/>
      <c r="D744" s="19"/>
      <c r="E744" s="30"/>
      <c r="F744" s="19"/>
      <c r="G744" s="126"/>
      <c r="H744" s="264">
        <f>SUM(H739:H743)</f>
        <v>0</v>
      </c>
      <c r="I744" s="270"/>
    </row>
    <row r="745" spans="2:9">
      <c r="B745" s="28"/>
      <c r="C745" s="37" t="s">
        <v>341</v>
      </c>
      <c r="D745" s="19"/>
      <c r="E745" s="30"/>
      <c r="F745" s="19"/>
      <c r="G745" s="126"/>
      <c r="H745" s="267"/>
      <c r="I745" s="270"/>
    </row>
    <row r="746" spans="2:9">
      <c r="B746" s="28"/>
      <c r="C746" s="37" t="s">
        <v>88</v>
      </c>
      <c r="D746" s="19"/>
      <c r="E746" s="30" t="s">
        <v>333</v>
      </c>
      <c r="F746" s="19"/>
      <c r="G746" s="126"/>
      <c r="H746" s="266">
        <f>+G746*D746*F746</f>
        <v>0</v>
      </c>
      <c r="I746" s="270"/>
    </row>
    <row r="747" spans="2:9">
      <c r="B747" s="28"/>
      <c r="C747" s="37" t="s">
        <v>41</v>
      </c>
      <c r="D747" s="19"/>
      <c r="E747" s="41" t="s">
        <v>333</v>
      </c>
      <c r="F747" s="40"/>
      <c r="G747" s="126"/>
      <c r="H747" s="266">
        <f t="shared" ref="H747:H748" si="126">+G747*D747*F747</f>
        <v>0</v>
      </c>
      <c r="I747" s="270"/>
    </row>
    <row r="748" spans="2:9">
      <c r="B748" s="28"/>
      <c r="C748" s="37" t="s">
        <v>89</v>
      </c>
      <c r="D748" s="19"/>
      <c r="E748" s="41" t="s">
        <v>333</v>
      </c>
      <c r="F748" s="40"/>
      <c r="G748" s="126"/>
      <c r="H748" s="266">
        <f t="shared" si="126"/>
        <v>0</v>
      </c>
      <c r="I748" s="270"/>
    </row>
    <row r="749" spans="2:9">
      <c r="B749" s="28"/>
      <c r="C749" s="37" t="s">
        <v>237</v>
      </c>
      <c r="D749" s="19"/>
      <c r="E749" s="41" t="s">
        <v>333</v>
      </c>
      <c r="F749" s="40"/>
      <c r="G749" s="126"/>
      <c r="H749" s="266">
        <f>+G749*D749*F749</f>
        <v>0</v>
      </c>
      <c r="I749" s="270"/>
    </row>
    <row r="750" spans="2:9">
      <c r="B750" s="28"/>
      <c r="C750" s="37"/>
      <c r="D750" s="19"/>
      <c r="E750" s="30"/>
      <c r="F750" s="19"/>
      <c r="G750" s="126"/>
      <c r="H750" s="264">
        <f>SUM(H745:H749)</f>
        <v>0</v>
      </c>
      <c r="I750" s="270"/>
    </row>
    <row r="751" spans="2:9">
      <c r="B751" s="28"/>
      <c r="C751" s="37" t="s">
        <v>342</v>
      </c>
      <c r="D751" s="19"/>
      <c r="E751" s="30"/>
      <c r="F751" s="19"/>
      <c r="G751" s="126"/>
      <c r="H751" s="267"/>
      <c r="I751" s="270"/>
    </row>
    <row r="752" spans="2:9">
      <c r="B752" s="28"/>
      <c r="C752" s="37" t="s">
        <v>88</v>
      </c>
      <c r="D752" s="19"/>
      <c r="E752" s="30" t="s">
        <v>333</v>
      </c>
      <c r="F752" s="19"/>
      <c r="G752" s="126"/>
      <c r="H752" s="266">
        <f>+G752*D752*F752</f>
        <v>0</v>
      </c>
      <c r="I752" s="270"/>
    </row>
    <row r="753" spans="2:9">
      <c r="B753" s="28"/>
      <c r="C753" s="37" t="s">
        <v>41</v>
      </c>
      <c r="D753" s="19"/>
      <c r="E753" s="41" t="s">
        <v>333</v>
      </c>
      <c r="F753" s="40"/>
      <c r="G753" s="126"/>
      <c r="H753" s="266">
        <f t="shared" ref="H753:H754" si="127">+G753*D753*F753</f>
        <v>0</v>
      </c>
      <c r="I753" s="270"/>
    </row>
    <row r="754" spans="2:9">
      <c r="B754" s="28"/>
      <c r="C754" s="37" t="s">
        <v>89</v>
      </c>
      <c r="D754" s="19"/>
      <c r="E754" s="41" t="s">
        <v>333</v>
      </c>
      <c r="F754" s="40"/>
      <c r="G754" s="126"/>
      <c r="H754" s="266">
        <f t="shared" si="127"/>
        <v>0</v>
      </c>
      <c r="I754" s="270"/>
    </row>
    <row r="755" spans="2:9">
      <c r="B755" s="28"/>
      <c r="C755" s="37" t="s">
        <v>237</v>
      </c>
      <c r="D755" s="19"/>
      <c r="E755" s="41" t="s">
        <v>333</v>
      </c>
      <c r="F755" s="40"/>
      <c r="G755" s="126"/>
      <c r="H755" s="266">
        <f>+G755*D755*F755</f>
        <v>0</v>
      </c>
      <c r="I755" s="270"/>
    </row>
    <row r="756" spans="2:9">
      <c r="B756" s="28"/>
      <c r="C756" s="37"/>
      <c r="D756" s="19"/>
      <c r="E756" s="30"/>
      <c r="F756" s="19"/>
      <c r="G756" s="126"/>
      <c r="H756" s="264">
        <f>SUM(H751:H755)</f>
        <v>0</v>
      </c>
      <c r="I756" s="270"/>
    </row>
    <row r="757" spans="2:9">
      <c r="B757" s="28"/>
      <c r="C757" s="37" t="s">
        <v>343</v>
      </c>
      <c r="D757" s="19"/>
      <c r="E757" s="30"/>
      <c r="F757" s="19"/>
      <c r="G757" s="126"/>
      <c r="H757" s="267"/>
      <c r="I757" s="270"/>
    </row>
    <row r="758" spans="2:9">
      <c r="B758" s="28"/>
      <c r="C758" s="37" t="s">
        <v>88</v>
      </c>
      <c r="D758" s="19"/>
      <c r="E758" s="30" t="s">
        <v>333</v>
      </c>
      <c r="F758" s="19"/>
      <c r="G758" s="126"/>
      <c r="H758" s="266">
        <f>+G758*D758*F758</f>
        <v>0</v>
      </c>
      <c r="I758" s="270"/>
    </row>
    <row r="759" spans="2:9">
      <c r="B759" s="28"/>
      <c r="C759" s="37" t="s">
        <v>41</v>
      </c>
      <c r="D759" s="19"/>
      <c r="E759" s="41" t="s">
        <v>333</v>
      </c>
      <c r="F759" s="40"/>
      <c r="G759" s="126"/>
      <c r="H759" s="266">
        <f t="shared" ref="H759:H760" si="128">+G759*D759*F759</f>
        <v>0</v>
      </c>
      <c r="I759" s="270"/>
    </row>
    <row r="760" spans="2:9">
      <c r="B760" s="28"/>
      <c r="C760" s="37" t="s">
        <v>89</v>
      </c>
      <c r="D760" s="19"/>
      <c r="E760" s="41" t="s">
        <v>333</v>
      </c>
      <c r="F760" s="40"/>
      <c r="G760" s="126"/>
      <c r="H760" s="266">
        <f t="shared" si="128"/>
        <v>0</v>
      </c>
      <c r="I760" s="270"/>
    </row>
    <row r="761" spans="2:9">
      <c r="B761" s="28"/>
      <c r="C761" s="37" t="s">
        <v>237</v>
      </c>
      <c r="D761" s="19"/>
      <c r="E761" s="41" t="s">
        <v>333</v>
      </c>
      <c r="F761" s="40"/>
      <c r="G761" s="126"/>
      <c r="H761" s="266">
        <f>+G761*D761*F761</f>
        <v>0</v>
      </c>
      <c r="I761" s="270"/>
    </row>
    <row r="762" spans="2:9">
      <c r="B762" s="28"/>
      <c r="C762" s="37"/>
      <c r="D762" s="19"/>
      <c r="E762" s="30"/>
      <c r="F762" s="19"/>
      <c r="G762" s="126"/>
      <c r="H762" s="264">
        <f>SUM(H757:H761)</f>
        <v>0</v>
      </c>
      <c r="I762" s="270"/>
    </row>
    <row r="763" spans="2:9">
      <c r="B763" s="28"/>
      <c r="C763" s="37" t="s">
        <v>344</v>
      </c>
      <c r="D763" s="19"/>
      <c r="E763" s="30"/>
      <c r="F763" s="19"/>
      <c r="G763" s="126"/>
      <c r="H763" s="267"/>
      <c r="I763" s="270"/>
    </row>
    <row r="764" spans="2:9">
      <c r="B764" s="28"/>
      <c r="C764" s="37" t="s">
        <v>88</v>
      </c>
      <c r="D764" s="19"/>
      <c r="E764" s="30" t="s">
        <v>333</v>
      </c>
      <c r="F764" s="19"/>
      <c r="G764" s="126"/>
      <c r="H764" s="266">
        <f>+G764*D764*F764</f>
        <v>0</v>
      </c>
      <c r="I764" s="270"/>
    </row>
    <row r="765" spans="2:9">
      <c r="B765" s="28"/>
      <c r="C765" s="37" t="s">
        <v>41</v>
      </c>
      <c r="D765" s="19"/>
      <c r="E765" s="41" t="s">
        <v>333</v>
      </c>
      <c r="F765" s="40"/>
      <c r="G765" s="126"/>
      <c r="H765" s="266">
        <f t="shared" ref="H765:H766" si="129">+G765*D765*F765</f>
        <v>0</v>
      </c>
      <c r="I765" s="270"/>
    </row>
    <row r="766" spans="2:9">
      <c r="B766" s="28"/>
      <c r="C766" s="37" t="s">
        <v>89</v>
      </c>
      <c r="D766" s="19"/>
      <c r="E766" s="41" t="s">
        <v>333</v>
      </c>
      <c r="F766" s="40"/>
      <c r="G766" s="126"/>
      <c r="H766" s="266">
        <f t="shared" si="129"/>
        <v>0</v>
      </c>
      <c r="I766" s="270"/>
    </row>
    <row r="767" spans="2:9">
      <c r="B767" s="28"/>
      <c r="C767" s="37" t="s">
        <v>237</v>
      </c>
      <c r="D767" s="19"/>
      <c r="E767" s="41" t="s">
        <v>333</v>
      </c>
      <c r="F767" s="40"/>
      <c r="G767" s="126"/>
      <c r="H767" s="266">
        <f>+G767*D767*F767</f>
        <v>0</v>
      </c>
      <c r="I767" s="270"/>
    </row>
    <row r="768" spans="2:9">
      <c r="B768" s="28"/>
      <c r="C768" s="37"/>
      <c r="D768" s="19"/>
      <c r="E768" s="30"/>
      <c r="F768" s="19"/>
      <c r="G768" s="126"/>
      <c r="H768" s="264">
        <f>SUM(H763:H767)</f>
        <v>0</v>
      </c>
      <c r="I768" s="270"/>
    </row>
    <row r="769" spans="2:9">
      <c r="B769" s="28"/>
      <c r="C769" s="37" t="s">
        <v>345</v>
      </c>
      <c r="D769" s="19"/>
      <c r="E769" s="30"/>
      <c r="F769" s="19"/>
      <c r="G769" s="126"/>
      <c r="H769" s="267"/>
      <c r="I769" s="270"/>
    </row>
    <row r="770" spans="2:9">
      <c r="B770" s="28"/>
      <c r="C770" s="37" t="s">
        <v>88</v>
      </c>
      <c r="D770" s="19"/>
      <c r="E770" s="30" t="s">
        <v>333</v>
      </c>
      <c r="F770" s="19"/>
      <c r="G770" s="126"/>
      <c r="H770" s="266">
        <f>+G770*D770*F770</f>
        <v>0</v>
      </c>
      <c r="I770" s="270"/>
    </row>
    <row r="771" spans="2:9">
      <c r="B771" s="28"/>
      <c r="C771" s="37" t="s">
        <v>41</v>
      </c>
      <c r="D771" s="19"/>
      <c r="E771" s="41" t="s">
        <v>333</v>
      </c>
      <c r="F771" s="40"/>
      <c r="G771" s="126"/>
      <c r="H771" s="266">
        <f t="shared" ref="H771:H772" si="130">+G771*D771*F771</f>
        <v>0</v>
      </c>
      <c r="I771" s="270"/>
    </row>
    <row r="772" spans="2:9">
      <c r="B772" s="28"/>
      <c r="C772" s="37" t="s">
        <v>89</v>
      </c>
      <c r="D772" s="19"/>
      <c r="E772" s="41" t="s">
        <v>333</v>
      </c>
      <c r="F772" s="40"/>
      <c r="G772" s="126"/>
      <c r="H772" s="266">
        <f t="shared" si="130"/>
        <v>0</v>
      </c>
      <c r="I772" s="270"/>
    </row>
    <row r="773" spans="2:9">
      <c r="B773" s="28"/>
      <c r="C773" s="37" t="s">
        <v>237</v>
      </c>
      <c r="D773" s="19"/>
      <c r="E773" s="41" t="s">
        <v>333</v>
      </c>
      <c r="F773" s="40"/>
      <c r="G773" s="126"/>
      <c r="H773" s="266">
        <f>+G773*D773*F773</f>
        <v>0</v>
      </c>
      <c r="I773" s="270"/>
    </row>
    <row r="774" spans="2:9">
      <c r="B774" s="28"/>
      <c r="C774" s="37"/>
      <c r="D774" s="19"/>
      <c r="E774" s="30"/>
      <c r="F774" s="19"/>
      <c r="G774" s="126"/>
      <c r="H774" s="264">
        <f>SUM(H769:H773)</f>
        <v>0</v>
      </c>
      <c r="I774" s="270"/>
    </row>
    <row r="775" spans="2:9">
      <c r="B775" s="28"/>
      <c r="C775" s="37" t="s">
        <v>346</v>
      </c>
      <c r="D775" s="19"/>
      <c r="E775" s="30"/>
      <c r="F775" s="19"/>
      <c r="G775" s="126"/>
      <c r="H775" s="267"/>
      <c r="I775" s="270"/>
    </row>
    <row r="776" spans="2:9">
      <c r="B776" s="28"/>
      <c r="C776" s="37" t="s">
        <v>88</v>
      </c>
      <c r="D776" s="19"/>
      <c r="E776" s="30" t="s">
        <v>333</v>
      </c>
      <c r="F776" s="19"/>
      <c r="G776" s="126"/>
      <c r="H776" s="266">
        <f>+G776*D776*F776</f>
        <v>0</v>
      </c>
      <c r="I776" s="270"/>
    </row>
    <row r="777" spans="2:9">
      <c r="B777" s="28"/>
      <c r="C777" s="37" t="s">
        <v>41</v>
      </c>
      <c r="D777" s="19"/>
      <c r="E777" s="41" t="s">
        <v>333</v>
      </c>
      <c r="F777" s="40"/>
      <c r="G777" s="126"/>
      <c r="H777" s="266">
        <f t="shared" ref="H777:H778" si="131">+G777*D777*F777</f>
        <v>0</v>
      </c>
      <c r="I777" s="270"/>
    </row>
    <row r="778" spans="2:9">
      <c r="B778" s="28"/>
      <c r="C778" s="37" t="s">
        <v>89</v>
      </c>
      <c r="D778" s="19"/>
      <c r="E778" s="41" t="s">
        <v>333</v>
      </c>
      <c r="F778" s="40"/>
      <c r="G778" s="126"/>
      <c r="H778" s="266">
        <f t="shared" si="131"/>
        <v>0</v>
      </c>
      <c r="I778" s="270"/>
    </row>
    <row r="779" spans="2:9">
      <c r="B779" s="28"/>
      <c r="C779" s="37" t="s">
        <v>237</v>
      </c>
      <c r="D779" s="19"/>
      <c r="E779" s="41" t="s">
        <v>333</v>
      </c>
      <c r="F779" s="40"/>
      <c r="G779" s="126"/>
      <c r="H779" s="266">
        <f>+G779*D779*F779</f>
        <v>0</v>
      </c>
      <c r="I779" s="270"/>
    </row>
    <row r="780" spans="2:9">
      <c r="B780" s="28"/>
      <c r="C780" s="37"/>
      <c r="D780" s="19"/>
      <c r="E780" s="30"/>
      <c r="F780" s="19"/>
      <c r="G780" s="126"/>
      <c r="H780" s="264">
        <f>SUM(H775:H779)</f>
        <v>0</v>
      </c>
      <c r="I780" s="270"/>
    </row>
    <row r="781" spans="2:9">
      <c r="B781" s="28"/>
      <c r="C781" s="37" t="s">
        <v>347</v>
      </c>
      <c r="D781" s="19"/>
      <c r="E781" s="30"/>
      <c r="F781" s="19"/>
      <c r="G781" s="126"/>
      <c r="H781" s="267"/>
      <c r="I781" s="270"/>
    </row>
    <row r="782" spans="2:9">
      <c r="B782" s="28"/>
      <c r="C782" s="37" t="s">
        <v>88</v>
      </c>
      <c r="D782" s="19"/>
      <c r="E782" s="30" t="s">
        <v>333</v>
      </c>
      <c r="F782" s="19"/>
      <c r="G782" s="126"/>
      <c r="H782" s="266">
        <f>+G782*D782*F782</f>
        <v>0</v>
      </c>
      <c r="I782" s="270"/>
    </row>
    <row r="783" spans="2:9">
      <c r="B783" s="28"/>
      <c r="C783" s="37" t="s">
        <v>41</v>
      </c>
      <c r="D783" s="19"/>
      <c r="E783" s="41" t="s">
        <v>333</v>
      </c>
      <c r="F783" s="40"/>
      <c r="G783" s="126"/>
      <c r="H783" s="266">
        <f t="shared" ref="H783:H784" si="132">+G783*D783*F783</f>
        <v>0</v>
      </c>
      <c r="I783" s="270"/>
    </row>
    <row r="784" spans="2:9">
      <c r="B784" s="28"/>
      <c r="C784" s="37" t="s">
        <v>89</v>
      </c>
      <c r="D784" s="19"/>
      <c r="E784" s="41" t="s">
        <v>333</v>
      </c>
      <c r="F784" s="40"/>
      <c r="G784" s="126"/>
      <c r="H784" s="266">
        <f t="shared" si="132"/>
        <v>0</v>
      </c>
      <c r="I784" s="270"/>
    </row>
    <row r="785" spans="2:9">
      <c r="B785" s="28"/>
      <c r="C785" s="37" t="s">
        <v>237</v>
      </c>
      <c r="D785" s="19"/>
      <c r="E785" s="41" t="s">
        <v>333</v>
      </c>
      <c r="F785" s="40"/>
      <c r="G785" s="126"/>
      <c r="H785" s="266">
        <f>+G785*D785*F785</f>
        <v>0</v>
      </c>
      <c r="I785" s="270"/>
    </row>
    <row r="786" spans="2:9">
      <c r="B786" s="28"/>
      <c r="C786" s="37"/>
      <c r="D786" s="19"/>
      <c r="E786" s="30"/>
      <c r="F786" s="19"/>
      <c r="G786" s="126"/>
      <c r="H786" s="264">
        <f>SUM(H781:H785)</f>
        <v>0</v>
      </c>
      <c r="I786" s="297"/>
    </row>
    <row r="787" spans="2:9">
      <c r="B787" s="58"/>
      <c r="C787" s="82" t="s">
        <v>348</v>
      </c>
      <c r="D787" s="58"/>
      <c r="E787" s="69"/>
      <c r="F787" s="58"/>
      <c r="G787" s="134"/>
      <c r="H787" s="276">
        <f>SUM(H702,H708,H714,H720,H726,H732,H738,H744,H750,H756,H762,H768,H774,H780,H786)</f>
        <v>0</v>
      </c>
      <c r="I787" s="282">
        <f>SUM(H787)</f>
        <v>0</v>
      </c>
    </row>
    <row r="788" spans="2:9">
      <c r="B788" s="73" t="s">
        <v>349</v>
      </c>
      <c r="C788" s="81" t="s">
        <v>350</v>
      </c>
      <c r="D788" s="70"/>
      <c r="E788" s="71"/>
      <c r="F788" s="70"/>
      <c r="G788" s="135"/>
      <c r="H788" s="279"/>
      <c r="I788" s="303"/>
    </row>
    <row r="789" spans="2:9">
      <c r="B789" s="17"/>
      <c r="C789" s="37" t="s">
        <v>351</v>
      </c>
      <c r="D789" s="19"/>
      <c r="E789" s="30" t="s">
        <v>352</v>
      </c>
      <c r="F789" s="19"/>
      <c r="G789" s="76"/>
      <c r="H789" s="280">
        <f t="shared" ref="H789:H799" si="133">+G789*D789*F789</f>
        <v>0</v>
      </c>
      <c r="I789" s="259"/>
    </row>
    <row r="790" spans="2:9">
      <c r="B790" s="17"/>
      <c r="C790" s="37" t="s">
        <v>87</v>
      </c>
      <c r="D790" s="19"/>
      <c r="E790" s="30" t="s">
        <v>352</v>
      </c>
      <c r="F790" s="19"/>
      <c r="G790" s="76"/>
      <c r="H790" s="280">
        <f t="shared" si="133"/>
        <v>0</v>
      </c>
      <c r="I790" s="259"/>
    </row>
    <row r="791" spans="2:9">
      <c r="B791" s="17"/>
      <c r="C791" s="37" t="s">
        <v>353</v>
      </c>
      <c r="D791" s="19"/>
      <c r="E791" s="30" t="s">
        <v>352</v>
      </c>
      <c r="F791" s="19"/>
      <c r="G791" s="76"/>
      <c r="H791" s="280">
        <f t="shared" si="133"/>
        <v>0</v>
      </c>
      <c r="I791" s="259"/>
    </row>
    <row r="792" spans="2:9">
      <c r="B792" s="17"/>
      <c r="C792" s="37" t="s">
        <v>354</v>
      </c>
      <c r="D792" s="19"/>
      <c r="E792" s="30" t="s">
        <v>352</v>
      </c>
      <c r="F792" s="19"/>
      <c r="G792" s="76"/>
      <c r="H792" s="280">
        <f t="shared" si="133"/>
        <v>0</v>
      </c>
      <c r="I792" s="259"/>
    </row>
    <row r="793" spans="2:9">
      <c r="B793" s="17"/>
      <c r="C793" s="37" t="s">
        <v>145</v>
      </c>
      <c r="D793" s="19"/>
      <c r="E793" s="30" t="s">
        <v>352</v>
      </c>
      <c r="F793" s="19"/>
      <c r="G793" s="76"/>
      <c r="H793" s="280">
        <f t="shared" si="133"/>
        <v>0</v>
      </c>
      <c r="I793" s="259"/>
    </row>
    <row r="794" spans="2:9">
      <c r="B794" s="17"/>
      <c r="C794" s="37" t="s">
        <v>355</v>
      </c>
      <c r="D794" s="19"/>
      <c r="E794" s="30" t="s">
        <v>352</v>
      </c>
      <c r="F794" s="19"/>
      <c r="G794" s="76"/>
      <c r="H794" s="280">
        <f t="shared" si="133"/>
        <v>0</v>
      </c>
      <c r="I794" s="259"/>
    </row>
    <row r="795" spans="2:9">
      <c r="B795" s="17"/>
      <c r="C795" s="37" t="s">
        <v>356</v>
      </c>
      <c r="D795" s="19"/>
      <c r="E795" s="30" t="s">
        <v>352</v>
      </c>
      <c r="F795" s="19"/>
      <c r="G795" s="76"/>
      <c r="H795" s="280">
        <f t="shared" si="133"/>
        <v>0</v>
      </c>
      <c r="I795" s="259"/>
    </row>
    <row r="796" spans="2:9">
      <c r="B796" s="17"/>
      <c r="C796" s="37" t="s">
        <v>357</v>
      </c>
      <c r="D796" s="19"/>
      <c r="E796" s="30" t="s">
        <v>352</v>
      </c>
      <c r="F796" s="19"/>
      <c r="G796" s="76"/>
      <c r="H796" s="280">
        <f t="shared" si="133"/>
        <v>0</v>
      </c>
      <c r="I796" s="259"/>
    </row>
    <row r="797" spans="2:9">
      <c r="B797" s="17"/>
      <c r="C797" s="37" t="s">
        <v>358</v>
      </c>
      <c r="D797" s="19"/>
      <c r="E797" s="30" t="s">
        <v>359</v>
      </c>
      <c r="F797" s="19"/>
      <c r="G797" s="76"/>
      <c r="H797" s="280">
        <f t="shared" si="133"/>
        <v>0</v>
      </c>
      <c r="I797" s="259"/>
    </row>
    <row r="798" spans="2:9">
      <c r="B798" s="17"/>
      <c r="C798" s="37" t="s">
        <v>360</v>
      </c>
      <c r="D798" s="19"/>
      <c r="E798" s="30" t="s">
        <v>361</v>
      </c>
      <c r="F798" s="19"/>
      <c r="G798" s="76"/>
      <c r="H798" s="280">
        <f t="shared" si="133"/>
        <v>0</v>
      </c>
      <c r="I798" s="259"/>
    </row>
    <row r="799" spans="2:9">
      <c r="B799" s="17"/>
      <c r="C799" s="37" t="s">
        <v>362</v>
      </c>
      <c r="D799" s="19"/>
      <c r="E799" s="30" t="s">
        <v>359</v>
      </c>
      <c r="F799" s="19"/>
      <c r="G799" s="76"/>
      <c r="H799" s="280">
        <f t="shared" si="133"/>
        <v>0</v>
      </c>
      <c r="I799" s="259"/>
    </row>
    <row r="800" spans="2:9">
      <c r="B800" s="38"/>
      <c r="C800" s="39"/>
      <c r="D800" s="46"/>
      <c r="E800" s="47"/>
      <c r="F800" s="48"/>
      <c r="G800" s="136"/>
      <c r="H800" s="281"/>
      <c r="I800" s="304"/>
    </row>
    <row r="801" spans="2:9">
      <c r="B801" s="57"/>
      <c r="C801" s="84" t="s">
        <v>363</v>
      </c>
      <c r="D801" s="33"/>
      <c r="E801" s="34"/>
      <c r="F801" s="33"/>
      <c r="G801" s="131"/>
      <c r="H801" s="282">
        <f>SUM(H788:H800)</f>
        <v>0</v>
      </c>
      <c r="I801" s="250">
        <f>SUM(H801)</f>
        <v>0</v>
      </c>
    </row>
    <row r="802" spans="2:9">
      <c r="B802" s="72" t="s">
        <v>364</v>
      </c>
      <c r="C802" s="83" t="s">
        <v>365</v>
      </c>
      <c r="D802" s="25"/>
      <c r="E802" s="25"/>
      <c r="F802" s="26"/>
      <c r="G802" s="125"/>
      <c r="H802" s="248"/>
      <c r="I802" s="296"/>
    </row>
    <row r="803" spans="2:9">
      <c r="B803" s="28"/>
      <c r="C803" s="31" t="s">
        <v>366</v>
      </c>
      <c r="D803" s="30"/>
      <c r="E803" s="30" t="s">
        <v>333</v>
      </c>
      <c r="F803" s="19"/>
      <c r="G803" s="126"/>
      <c r="H803" s="249">
        <f>+G803*D803*F803</f>
        <v>0</v>
      </c>
      <c r="I803" s="259"/>
    </row>
    <row r="804" spans="2:9">
      <c r="B804" s="28"/>
      <c r="C804" s="31" t="s">
        <v>367</v>
      </c>
      <c r="D804" s="30"/>
      <c r="E804" s="30" t="s">
        <v>333</v>
      </c>
      <c r="F804" s="19"/>
      <c r="G804" s="126"/>
      <c r="H804" s="249">
        <f t="shared" ref="H804:H808" si="134">+G804*D804*F804</f>
        <v>0</v>
      </c>
      <c r="I804" s="259"/>
    </row>
    <row r="805" spans="2:9">
      <c r="B805" s="28"/>
      <c r="C805" s="31" t="s">
        <v>295</v>
      </c>
      <c r="D805" s="30"/>
      <c r="E805" s="30" t="s">
        <v>361</v>
      </c>
      <c r="F805" s="19"/>
      <c r="G805" s="126"/>
      <c r="H805" s="249">
        <f t="shared" si="134"/>
        <v>0</v>
      </c>
      <c r="I805" s="259"/>
    </row>
    <row r="806" spans="2:9">
      <c r="B806" s="28"/>
      <c r="C806" s="31" t="s">
        <v>368</v>
      </c>
      <c r="D806" s="30"/>
      <c r="E806" s="30" t="s">
        <v>361</v>
      </c>
      <c r="F806" s="19"/>
      <c r="G806" s="126"/>
      <c r="H806" s="249">
        <f t="shared" si="134"/>
        <v>0</v>
      </c>
      <c r="I806" s="259"/>
    </row>
    <row r="807" spans="2:9">
      <c r="B807" s="28"/>
      <c r="C807" s="31" t="s">
        <v>369</v>
      </c>
      <c r="D807" s="30"/>
      <c r="E807" s="30" t="s">
        <v>361</v>
      </c>
      <c r="F807" s="19"/>
      <c r="G807" s="126"/>
      <c r="H807" s="249">
        <f t="shared" si="134"/>
        <v>0</v>
      </c>
      <c r="I807" s="259"/>
    </row>
    <row r="808" spans="2:9">
      <c r="B808" s="28"/>
      <c r="C808" s="31" t="s">
        <v>370</v>
      </c>
      <c r="D808" s="30"/>
      <c r="E808" s="30" t="s">
        <v>361</v>
      </c>
      <c r="F808" s="19"/>
      <c r="G808" s="126"/>
      <c r="H808" s="249">
        <f t="shared" si="134"/>
        <v>0</v>
      </c>
      <c r="I808" s="259"/>
    </row>
    <row r="809" spans="2:9">
      <c r="B809" s="28"/>
      <c r="C809" s="31"/>
      <c r="D809" s="42"/>
      <c r="E809" s="41"/>
      <c r="F809" s="40"/>
      <c r="G809" s="130"/>
      <c r="H809" s="249"/>
      <c r="I809" s="259"/>
    </row>
    <row r="810" spans="2:9">
      <c r="B810" s="57"/>
      <c r="C810" s="84" t="s">
        <v>371</v>
      </c>
      <c r="D810" s="33"/>
      <c r="E810" s="33"/>
      <c r="F810" s="34"/>
      <c r="G810" s="132"/>
      <c r="H810" s="250">
        <f>SUM(H802:H809)</f>
        <v>0</v>
      </c>
      <c r="I810" s="250">
        <f>SUM(H810)</f>
        <v>0</v>
      </c>
    </row>
    <row r="811" spans="2:9">
      <c r="B811" s="91" t="s">
        <v>328</v>
      </c>
      <c r="C811" s="97" t="s">
        <v>372</v>
      </c>
      <c r="D811" s="92"/>
      <c r="E811" s="93"/>
      <c r="F811" s="92"/>
      <c r="G811" s="128"/>
      <c r="H811" s="253">
        <f>+H787+H801+H810</f>
        <v>0</v>
      </c>
      <c r="I811" s="294"/>
    </row>
    <row r="812" spans="2:9">
      <c r="B812" s="75"/>
      <c r="C812" s="67"/>
      <c r="D812" s="66"/>
      <c r="E812" s="68"/>
      <c r="F812" s="66"/>
      <c r="G812" s="106"/>
      <c r="H812" s="246"/>
      <c r="I812" s="292"/>
    </row>
    <row r="813" spans="2:9">
      <c r="B813" s="91" t="s">
        <v>373</v>
      </c>
      <c r="C813" s="92" t="s">
        <v>374</v>
      </c>
      <c r="D813" s="99"/>
      <c r="E813" s="98"/>
      <c r="F813" s="99"/>
      <c r="G813" s="118"/>
      <c r="H813" s="255"/>
      <c r="I813" s="252"/>
    </row>
    <row r="814" spans="2:9">
      <c r="B814" s="79" t="s">
        <v>375</v>
      </c>
      <c r="C814" s="85" t="s">
        <v>376</v>
      </c>
      <c r="D814" s="30"/>
      <c r="E814" s="30"/>
      <c r="F814" s="19"/>
      <c r="G814" s="126"/>
      <c r="H814" s="259"/>
      <c r="I814" s="251"/>
    </row>
    <row r="815" spans="2:9">
      <c r="B815" s="28"/>
      <c r="C815" s="31" t="s">
        <v>40</v>
      </c>
      <c r="D815" s="30"/>
      <c r="E815" s="30" t="s">
        <v>333</v>
      </c>
      <c r="F815" s="44"/>
      <c r="G815" s="130"/>
      <c r="H815" s="249">
        <f>+G815*D815*F815</f>
        <v>0</v>
      </c>
      <c r="I815" s="259"/>
    </row>
    <row r="816" spans="2:9">
      <c r="B816" s="28"/>
      <c r="C816" s="31" t="s">
        <v>377</v>
      </c>
      <c r="D816" s="30"/>
      <c r="E816" s="30" t="s">
        <v>333</v>
      </c>
      <c r="F816" s="44"/>
      <c r="G816" s="130"/>
      <c r="H816" s="249">
        <f t="shared" ref="H816:H820" si="135">+G816*D816*F816</f>
        <v>0</v>
      </c>
      <c r="I816" s="259"/>
    </row>
    <row r="817" spans="2:9">
      <c r="B817" s="28"/>
      <c r="C817" s="31" t="s">
        <v>378</v>
      </c>
      <c r="D817" s="30"/>
      <c r="E817" s="30" t="s">
        <v>333</v>
      </c>
      <c r="F817" s="44"/>
      <c r="G817" s="130"/>
      <c r="H817" s="249">
        <f t="shared" si="135"/>
        <v>0</v>
      </c>
      <c r="I817" s="259"/>
    </row>
    <row r="818" spans="2:9">
      <c r="B818" s="28"/>
      <c r="C818" s="31" t="s">
        <v>379</v>
      </c>
      <c r="D818" s="30"/>
      <c r="E818" s="30" t="s">
        <v>361</v>
      </c>
      <c r="F818" s="44"/>
      <c r="G818" s="130"/>
      <c r="H818" s="249">
        <f t="shared" si="135"/>
        <v>0</v>
      </c>
      <c r="I818" s="259"/>
    </row>
    <row r="819" spans="2:9">
      <c r="B819" s="28"/>
      <c r="C819" s="31" t="s">
        <v>380</v>
      </c>
      <c r="D819" s="30"/>
      <c r="E819" s="30" t="s">
        <v>352</v>
      </c>
      <c r="F819" s="44"/>
      <c r="G819" s="130"/>
      <c r="H819" s="249">
        <f t="shared" si="135"/>
        <v>0</v>
      </c>
      <c r="I819" s="259"/>
    </row>
    <row r="820" spans="2:9">
      <c r="B820" s="28"/>
      <c r="C820" s="31" t="s">
        <v>381</v>
      </c>
      <c r="D820" s="30"/>
      <c r="E820" s="30" t="s">
        <v>361</v>
      </c>
      <c r="F820" s="44"/>
      <c r="G820" s="130"/>
      <c r="H820" s="249">
        <f t="shared" si="135"/>
        <v>0</v>
      </c>
      <c r="I820" s="259"/>
    </row>
    <row r="821" spans="2:9">
      <c r="B821" s="28"/>
      <c r="C821" s="31"/>
      <c r="D821" s="30"/>
      <c r="E821" s="30"/>
      <c r="F821" s="44"/>
      <c r="G821" s="130"/>
      <c r="H821" s="249"/>
      <c r="I821" s="259"/>
    </row>
    <row r="822" spans="2:9">
      <c r="B822" s="57"/>
      <c r="C822" s="84" t="s">
        <v>270</v>
      </c>
      <c r="D822" s="33"/>
      <c r="E822" s="33"/>
      <c r="F822" s="34"/>
      <c r="G822" s="132"/>
      <c r="H822" s="250">
        <f>SUM(H814:H821)</f>
        <v>0</v>
      </c>
      <c r="I822" s="250">
        <f>SUM(H822)</f>
        <v>0</v>
      </c>
    </row>
    <row r="823" spans="2:9">
      <c r="B823" s="72" t="s">
        <v>382</v>
      </c>
      <c r="C823" s="83" t="s">
        <v>383</v>
      </c>
      <c r="D823" s="28"/>
      <c r="E823" s="19"/>
      <c r="F823" s="28"/>
      <c r="G823" s="117"/>
      <c r="H823" s="259"/>
      <c r="I823" s="251"/>
    </row>
    <row r="824" spans="2:9">
      <c r="B824" s="28"/>
      <c r="C824" s="31" t="s">
        <v>384</v>
      </c>
      <c r="D824" s="28"/>
      <c r="E824" s="19" t="s">
        <v>361</v>
      </c>
      <c r="F824" s="28"/>
      <c r="G824" s="117"/>
      <c r="H824" s="249">
        <f>+G824*D824*F824</f>
        <v>0</v>
      </c>
      <c r="I824" s="259"/>
    </row>
    <row r="825" spans="2:9">
      <c r="B825" s="28"/>
      <c r="C825" s="31" t="s">
        <v>385</v>
      </c>
      <c r="D825" s="28"/>
      <c r="E825" s="19" t="s">
        <v>386</v>
      </c>
      <c r="F825" s="28"/>
      <c r="G825" s="117"/>
      <c r="H825" s="249">
        <f t="shared" ref="H825:H834" si="136">+G825*D825*F825</f>
        <v>0</v>
      </c>
      <c r="I825" s="259"/>
    </row>
    <row r="826" spans="2:9">
      <c r="B826" s="28"/>
      <c r="C826" s="31" t="s">
        <v>621</v>
      </c>
      <c r="D826" s="28"/>
      <c r="E826" s="19" t="s">
        <v>361</v>
      </c>
      <c r="F826" s="28"/>
      <c r="G826" s="117"/>
      <c r="H826" s="249">
        <f t="shared" si="136"/>
        <v>0</v>
      </c>
      <c r="I826" s="259"/>
    </row>
    <row r="827" spans="2:9">
      <c r="B827" s="28"/>
      <c r="C827" s="31" t="s">
        <v>387</v>
      </c>
      <c r="D827" s="28"/>
      <c r="E827" s="19" t="s">
        <v>361</v>
      </c>
      <c r="F827" s="28"/>
      <c r="G827" s="117"/>
      <c r="H827" s="249">
        <f t="shared" si="136"/>
        <v>0</v>
      </c>
      <c r="I827" s="259"/>
    </row>
    <row r="828" spans="2:9">
      <c r="B828" s="28"/>
      <c r="C828" s="31" t="s">
        <v>388</v>
      </c>
      <c r="D828" s="28"/>
      <c r="E828" s="19" t="s">
        <v>386</v>
      </c>
      <c r="F828" s="28"/>
      <c r="G828" s="117"/>
      <c r="H828" s="249">
        <f t="shared" si="136"/>
        <v>0</v>
      </c>
      <c r="I828" s="259"/>
    </row>
    <row r="829" spans="2:9">
      <c r="B829" s="28"/>
      <c r="C829" s="31" t="s">
        <v>389</v>
      </c>
      <c r="D829" s="28"/>
      <c r="E829" s="19" t="s">
        <v>386</v>
      </c>
      <c r="F829" s="28"/>
      <c r="G829" s="117"/>
      <c r="H829" s="249">
        <f t="shared" si="136"/>
        <v>0</v>
      </c>
      <c r="I829" s="259"/>
    </row>
    <row r="830" spans="2:9">
      <c r="B830" s="28"/>
      <c r="C830" s="31" t="s">
        <v>390</v>
      </c>
      <c r="D830" s="28"/>
      <c r="E830" s="19" t="s">
        <v>386</v>
      </c>
      <c r="F830" s="28"/>
      <c r="G830" s="117"/>
      <c r="H830" s="249">
        <f t="shared" si="136"/>
        <v>0</v>
      </c>
      <c r="I830" s="259"/>
    </row>
    <row r="831" spans="2:9">
      <c r="B831" s="28"/>
      <c r="C831" s="31" t="s">
        <v>391</v>
      </c>
      <c r="D831" s="28"/>
      <c r="E831" s="19" t="s">
        <v>361</v>
      </c>
      <c r="F831" s="28"/>
      <c r="G831" s="117"/>
      <c r="H831" s="249">
        <f t="shared" si="136"/>
        <v>0</v>
      </c>
      <c r="I831" s="259"/>
    </row>
    <row r="832" spans="2:9">
      <c r="B832" s="28"/>
      <c r="C832" s="31" t="s">
        <v>392</v>
      </c>
      <c r="D832" s="28"/>
      <c r="E832" s="19" t="s">
        <v>333</v>
      </c>
      <c r="F832" s="28"/>
      <c r="G832" s="117"/>
      <c r="H832" s="249">
        <f t="shared" si="136"/>
        <v>0</v>
      </c>
      <c r="I832" s="259"/>
    </row>
    <row r="833" spans="2:9">
      <c r="B833" s="28"/>
      <c r="C833" s="31" t="s">
        <v>393</v>
      </c>
      <c r="D833" s="28"/>
      <c r="E833" s="19" t="s">
        <v>361</v>
      </c>
      <c r="F833" s="28"/>
      <c r="G833" s="117"/>
      <c r="H833" s="249">
        <f t="shared" si="136"/>
        <v>0</v>
      </c>
      <c r="I833" s="259"/>
    </row>
    <row r="834" spans="2:9">
      <c r="B834" s="28"/>
      <c r="C834" s="31" t="s">
        <v>394</v>
      </c>
      <c r="D834" s="28"/>
      <c r="E834" s="19"/>
      <c r="F834" s="28"/>
      <c r="G834" s="117"/>
      <c r="H834" s="249">
        <f t="shared" si="136"/>
        <v>0</v>
      </c>
      <c r="I834" s="259"/>
    </row>
    <row r="835" spans="2:9">
      <c r="B835" s="28"/>
      <c r="C835" s="31"/>
      <c r="D835" s="28"/>
      <c r="E835" s="19"/>
      <c r="F835" s="28"/>
      <c r="G835" s="117"/>
      <c r="H835" s="249"/>
      <c r="I835" s="259"/>
    </row>
    <row r="836" spans="2:9">
      <c r="B836" s="57"/>
      <c r="C836" s="84" t="s">
        <v>283</v>
      </c>
      <c r="D836" s="33"/>
      <c r="E836" s="34"/>
      <c r="F836" s="33"/>
      <c r="G836" s="131"/>
      <c r="H836" s="250">
        <f>SUM(H823:H835)</f>
        <v>0</v>
      </c>
      <c r="I836" s="250">
        <f>SUM(H836)</f>
        <v>0</v>
      </c>
    </row>
    <row r="837" spans="2:9">
      <c r="B837" s="91" t="s">
        <v>373</v>
      </c>
      <c r="C837" s="97" t="s">
        <v>395</v>
      </c>
      <c r="D837" s="92"/>
      <c r="E837" s="93"/>
      <c r="F837" s="92"/>
      <c r="G837" s="128"/>
      <c r="H837" s="253">
        <f>+H822+H836</f>
        <v>0</v>
      </c>
      <c r="I837" s="294"/>
    </row>
    <row r="838" spans="2:9">
      <c r="B838" s="73"/>
      <c r="C838" s="70"/>
      <c r="D838" s="70"/>
      <c r="E838" s="74"/>
      <c r="F838" s="70"/>
      <c r="G838" s="137"/>
      <c r="H838" s="279"/>
      <c r="I838" s="305"/>
    </row>
    <row r="839" spans="2:9">
      <c r="B839" s="91" t="s">
        <v>396</v>
      </c>
      <c r="C839" s="92" t="s">
        <v>397</v>
      </c>
      <c r="D839" s="99"/>
      <c r="E839" s="98"/>
      <c r="F839" s="99"/>
      <c r="G839" s="118"/>
      <c r="H839" s="255"/>
      <c r="I839" s="252"/>
    </row>
    <row r="840" spans="2:9">
      <c r="B840" s="72" t="s">
        <v>398</v>
      </c>
      <c r="C840" s="83" t="s">
        <v>685</v>
      </c>
      <c r="D840" s="25"/>
      <c r="E840" s="26"/>
      <c r="F840" s="25"/>
      <c r="G840" s="129"/>
      <c r="H840" s="248"/>
      <c r="I840" s="296"/>
    </row>
    <row r="841" spans="2:9">
      <c r="B841" s="28"/>
      <c r="C841" s="29" t="s">
        <v>399</v>
      </c>
      <c r="D841" s="30"/>
      <c r="E841" s="19" t="s">
        <v>619</v>
      </c>
      <c r="F841" s="30"/>
      <c r="G841" s="117"/>
      <c r="H841" s="249">
        <f>+G841*D841*F841</f>
        <v>0</v>
      </c>
      <c r="I841" s="259"/>
    </row>
    <row r="842" spans="2:9">
      <c r="B842" s="28"/>
      <c r="C842" s="29" t="s">
        <v>400</v>
      </c>
      <c r="D842" s="30"/>
      <c r="E842" s="19" t="s">
        <v>619</v>
      </c>
      <c r="F842" s="30"/>
      <c r="G842" s="117"/>
      <c r="H842" s="249">
        <f t="shared" ref="H842:H854" si="137">+G842*D842*F842</f>
        <v>0</v>
      </c>
      <c r="I842" s="259"/>
    </row>
    <row r="843" spans="2:9">
      <c r="B843" s="28"/>
      <c r="C843" s="29" t="s">
        <v>401</v>
      </c>
      <c r="D843" s="30"/>
      <c r="E843" s="19" t="s">
        <v>361</v>
      </c>
      <c r="F843" s="30"/>
      <c r="G843" s="117"/>
      <c r="H843" s="249">
        <f t="shared" si="137"/>
        <v>0</v>
      </c>
      <c r="I843" s="259"/>
    </row>
    <row r="844" spans="2:9">
      <c r="B844" s="28"/>
      <c r="C844" s="29" t="s">
        <v>402</v>
      </c>
      <c r="D844" s="30"/>
      <c r="E844" s="19" t="s">
        <v>361</v>
      </c>
      <c r="F844" s="30"/>
      <c r="G844" s="117"/>
      <c r="H844" s="249">
        <f t="shared" si="137"/>
        <v>0</v>
      </c>
      <c r="I844" s="259"/>
    </row>
    <row r="845" spans="2:9">
      <c r="B845" s="28"/>
      <c r="C845" s="29" t="s">
        <v>403</v>
      </c>
      <c r="D845" s="30"/>
      <c r="E845" s="19" t="s">
        <v>619</v>
      </c>
      <c r="F845" s="30"/>
      <c r="G845" s="117"/>
      <c r="H845" s="249">
        <f t="shared" si="137"/>
        <v>0</v>
      </c>
      <c r="I845" s="259"/>
    </row>
    <row r="846" spans="2:9">
      <c r="B846" s="28"/>
      <c r="C846" s="29" t="s">
        <v>404</v>
      </c>
      <c r="D846" s="30"/>
      <c r="E846" s="19" t="s">
        <v>619</v>
      </c>
      <c r="F846" s="30"/>
      <c r="G846" s="117"/>
      <c r="H846" s="249">
        <f t="shared" si="137"/>
        <v>0</v>
      </c>
      <c r="I846" s="259"/>
    </row>
    <row r="847" spans="2:9">
      <c r="B847" s="28"/>
      <c r="C847" s="29" t="s">
        <v>405</v>
      </c>
      <c r="D847" s="30"/>
      <c r="E847" s="19" t="s">
        <v>619</v>
      </c>
      <c r="F847" s="30"/>
      <c r="G847" s="117"/>
      <c r="H847" s="249">
        <f t="shared" si="137"/>
        <v>0</v>
      </c>
      <c r="I847" s="259"/>
    </row>
    <row r="848" spans="2:9">
      <c r="B848" s="28"/>
      <c r="C848" s="29" t="s">
        <v>406</v>
      </c>
      <c r="D848" s="30"/>
      <c r="E848" s="19" t="s">
        <v>619</v>
      </c>
      <c r="F848" s="30"/>
      <c r="G848" s="117"/>
      <c r="H848" s="249">
        <f t="shared" si="137"/>
        <v>0</v>
      </c>
      <c r="I848" s="259"/>
    </row>
    <row r="849" spans="2:9">
      <c r="B849" s="28"/>
      <c r="C849" s="29" t="s">
        <v>95</v>
      </c>
      <c r="D849" s="30"/>
      <c r="E849" s="19" t="s">
        <v>619</v>
      </c>
      <c r="F849" s="30"/>
      <c r="G849" s="117"/>
      <c r="H849" s="249">
        <f t="shared" si="137"/>
        <v>0</v>
      </c>
      <c r="I849" s="259"/>
    </row>
    <row r="850" spans="2:9">
      <c r="B850" s="28"/>
      <c r="C850" s="29" t="s">
        <v>407</v>
      </c>
      <c r="D850" s="30"/>
      <c r="E850" s="19" t="s">
        <v>361</v>
      </c>
      <c r="F850" s="30"/>
      <c r="G850" s="117"/>
      <c r="H850" s="249">
        <f t="shared" si="137"/>
        <v>0</v>
      </c>
      <c r="I850" s="259"/>
    </row>
    <row r="851" spans="2:9">
      <c r="B851" s="28"/>
      <c r="C851" s="29" t="s">
        <v>408</v>
      </c>
      <c r="D851" s="30"/>
      <c r="E851" s="19" t="s">
        <v>361</v>
      </c>
      <c r="F851" s="30"/>
      <c r="G851" s="117"/>
      <c r="H851" s="249">
        <f t="shared" si="137"/>
        <v>0</v>
      </c>
      <c r="I851" s="259"/>
    </row>
    <row r="852" spans="2:9">
      <c r="B852" s="28"/>
      <c r="C852" s="29" t="s">
        <v>409</v>
      </c>
      <c r="D852" s="30"/>
      <c r="E852" s="19" t="s">
        <v>361</v>
      </c>
      <c r="F852" s="30"/>
      <c r="G852" s="117"/>
      <c r="H852" s="249">
        <f t="shared" si="137"/>
        <v>0</v>
      </c>
      <c r="I852" s="259"/>
    </row>
    <row r="853" spans="2:9">
      <c r="B853" s="28"/>
      <c r="C853" s="29" t="s">
        <v>410</v>
      </c>
      <c r="D853" s="30"/>
      <c r="E853" s="19" t="s">
        <v>622</v>
      </c>
      <c r="F853" s="30"/>
      <c r="G853" s="117"/>
      <c r="H853" s="249">
        <f t="shared" si="137"/>
        <v>0</v>
      </c>
      <c r="I853" s="259"/>
    </row>
    <row r="854" spans="2:9">
      <c r="B854" s="28"/>
      <c r="C854" s="29" t="s">
        <v>411</v>
      </c>
      <c r="D854" s="30"/>
      <c r="E854" s="19" t="s">
        <v>361</v>
      </c>
      <c r="F854" s="30"/>
      <c r="G854" s="117"/>
      <c r="H854" s="249">
        <f t="shared" si="137"/>
        <v>0</v>
      </c>
      <c r="I854" s="259"/>
    </row>
    <row r="855" spans="2:9">
      <c r="B855" s="28"/>
      <c r="C855" s="29" t="s">
        <v>412</v>
      </c>
      <c r="D855" s="30"/>
      <c r="E855" s="19" t="s">
        <v>361</v>
      </c>
      <c r="F855" s="30"/>
      <c r="G855" s="117"/>
      <c r="H855" s="249">
        <f t="shared" ref="H855" si="138">+G855*D855*F855</f>
        <v>0</v>
      </c>
      <c r="I855" s="259"/>
    </row>
    <row r="856" spans="2:9">
      <c r="B856" s="28"/>
      <c r="C856" s="29"/>
      <c r="D856" s="30"/>
      <c r="E856" s="19"/>
      <c r="F856" s="30"/>
      <c r="G856" s="117"/>
      <c r="H856" s="249"/>
      <c r="I856" s="259"/>
    </row>
    <row r="857" spans="2:9">
      <c r="B857" s="57"/>
      <c r="C857" s="84" t="s">
        <v>413</v>
      </c>
      <c r="D857" s="33"/>
      <c r="E857" s="34"/>
      <c r="F857" s="33"/>
      <c r="G857" s="131"/>
      <c r="H857" s="250">
        <f>SUM(H840:H856)</f>
        <v>0</v>
      </c>
      <c r="I857" s="250">
        <f>SUM(H857)</f>
        <v>0</v>
      </c>
    </row>
    <row r="858" spans="2:9">
      <c r="B858" s="72" t="s">
        <v>414</v>
      </c>
      <c r="C858" s="83" t="s">
        <v>415</v>
      </c>
      <c r="D858" s="25"/>
      <c r="E858" s="25"/>
      <c r="F858" s="26"/>
      <c r="G858" s="125"/>
      <c r="H858" s="248"/>
      <c r="I858" s="296"/>
    </row>
    <row r="859" spans="2:9">
      <c r="B859" s="23"/>
      <c r="C859" s="27" t="s">
        <v>416</v>
      </c>
      <c r="D859" s="25"/>
      <c r="E859" s="25" t="s">
        <v>333</v>
      </c>
      <c r="F859" s="49"/>
      <c r="G859" s="138"/>
      <c r="H859" s="283">
        <f>+G859*D859*F859</f>
        <v>0</v>
      </c>
      <c r="I859" s="248"/>
    </row>
    <row r="860" spans="2:9">
      <c r="B860" s="28"/>
      <c r="C860" s="31" t="s">
        <v>417</v>
      </c>
      <c r="D860" s="30"/>
      <c r="E860" s="30" t="s">
        <v>333</v>
      </c>
      <c r="F860" s="44"/>
      <c r="G860" s="130"/>
      <c r="H860" s="249">
        <f t="shared" ref="H860:H873" si="139">+G860*D860*F860</f>
        <v>0</v>
      </c>
      <c r="I860" s="259"/>
    </row>
    <row r="861" spans="2:9">
      <c r="B861" s="28"/>
      <c r="C861" s="31" t="s">
        <v>418</v>
      </c>
      <c r="D861" s="30"/>
      <c r="E861" s="30" t="s">
        <v>333</v>
      </c>
      <c r="F861" s="44"/>
      <c r="G861" s="130"/>
      <c r="H861" s="249">
        <f t="shared" si="139"/>
        <v>0</v>
      </c>
      <c r="I861" s="259"/>
    </row>
    <row r="862" spans="2:9">
      <c r="B862" s="28"/>
      <c r="C862" s="31" t="s">
        <v>419</v>
      </c>
      <c r="D862" s="30"/>
      <c r="E862" s="30" t="s">
        <v>333</v>
      </c>
      <c r="F862" s="44"/>
      <c r="G862" s="130"/>
      <c r="H862" s="249">
        <f t="shared" si="139"/>
        <v>0</v>
      </c>
      <c r="I862" s="259"/>
    </row>
    <row r="863" spans="2:9">
      <c r="B863" s="28"/>
      <c r="C863" s="31" t="s">
        <v>420</v>
      </c>
      <c r="D863" s="30"/>
      <c r="E863" s="30" t="s">
        <v>333</v>
      </c>
      <c r="F863" s="44"/>
      <c r="G863" s="130"/>
      <c r="H863" s="249">
        <f t="shared" si="139"/>
        <v>0</v>
      </c>
      <c r="I863" s="259"/>
    </row>
    <row r="864" spans="2:9">
      <c r="B864" s="28"/>
      <c r="C864" s="31" t="s">
        <v>421</v>
      </c>
      <c r="D864" s="30"/>
      <c r="E864" s="30" t="s">
        <v>361</v>
      </c>
      <c r="F864" s="44"/>
      <c r="G864" s="130"/>
      <c r="H864" s="249">
        <f t="shared" si="139"/>
        <v>0</v>
      </c>
      <c r="I864" s="259"/>
    </row>
    <row r="865" spans="2:9">
      <c r="B865" s="28"/>
      <c r="C865" s="31" t="s">
        <v>422</v>
      </c>
      <c r="D865" s="30"/>
      <c r="E865" s="30" t="s">
        <v>361</v>
      </c>
      <c r="F865" s="44"/>
      <c r="G865" s="130"/>
      <c r="H865" s="249">
        <f t="shared" si="139"/>
        <v>0</v>
      </c>
      <c r="I865" s="259"/>
    </row>
    <row r="866" spans="2:9">
      <c r="B866" s="28"/>
      <c r="C866" s="31" t="s">
        <v>423</v>
      </c>
      <c r="D866" s="30"/>
      <c r="E866" s="30" t="s">
        <v>361</v>
      </c>
      <c r="F866" s="44"/>
      <c r="G866" s="130"/>
      <c r="H866" s="249">
        <f t="shared" si="139"/>
        <v>0</v>
      </c>
      <c r="I866" s="259"/>
    </row>
    <row r="867" spans="2:9">
      <c r="B867" s="28"/>
      <c r="C867" s="31" t="s">
        <v>424</v>
      </c>
      <c r="D867" s="30"/>
      <c r="E867" s="30" t="s">
        <v>361</v>
      </c>
      <c r="F867" s="44"/>
      <c r="G867" s="130"/>
      <c r="H867" s="249">
        <f t="shared" si="139"/>
        <v>0</v>
      </c>
      <c r="I867" s="259"/>
    </row>
    <row r="868" spans="2:9">
      <c r="B868" s="28"/>
      <c r="C868" s="31" t="s">
        <v>425</v>
      </c>
      <c r="D868" s="30"/>
      <c r="E868" s="30" t="s">
        <v>361</v>
      </c>
      <c r="F868" s="44"/>
      <c r="G868" s="130"/>
      <c r="H868" s="249">
        <f t="shared" si="139"/>
        <v>0</v>
      </c>
      <c r="I868" s="259"/>
    </row>
    <row r="869" spans="2:9">
      <c r="B869" s="28"/>
      <c r="C869" s="31" t="s">
        <v>426</v>
      </c>
      <c r="D869" s="30"/>
      <c r="E869" s="30" t="s">
        <v>361</v>
      </c>
      <c r="F869" s="44"/>
      <c r="G869" s="130"/>
      <c r="H869" s="249">
        <f t="shared" si="139"/>
        <v>0</v>
      </c>
      <c r="I869" s="259"/>
    </row>
    <row r="870" spans="2:9">
      <c r="B870" s="28"/>
      <c r="C870" s="31" t="s">
        <v>427</v>
      </c>
      <c r="D870" s="30"/>
      <c r="E870" s="30" t="s">
        <v>361</v>
      </c>
      <c r="F870" s="44"/>
      <c r="G870" s="130"/>
      <c r="H870" s="249">
        <f t="shared" si="139"/>
        <v>0</v>
      </c>
      <c r="I870" s="259"/>
    </row>
    <row r="871" spans="2:9">
      <c r="B871" s="28"/>
      <c r="C871" s="31" t="s">
        <v>428</v>
      </c>
      <c r="D871" s="30"/>
      <c r="E871" s="30" t="s">
        <v>361</v>
      </c>
      <c r="F871" s="44"/>
      <c r="G871" s="130"/>
      <c r="H871" s="249">
        <f t="shared" si="139"/>
        <v>0</v>
      </c>
      <c r="I871" s="259"/>
    </row>
    <row r="872" spans="2:9">
      <c r="B872" s="28"/>
      <c r="C872" s="31" t="s">
        <v>429</v>
      </c>
      <c r="D872" s="30"/>
      <c r="E872" s="30" t="s">
        <v>361</v>
      </c>
      <c r="F872" s="44"/>
      <c r="G872" s="130"/>
      <c r="H872" s="249">
        <f t="shared" si="139"/>
        <v>0</v>
      </c>
      <c r="I872" s="259"/>
    </row>
    <row r="873" spans="2:9">
      <c r="B873" s="28"/>
      <c r="C873" s="31" t="s">
        <v>430</v>
      </c>
      <c r="D873" s="30"/>
      <c r="E873" s="30" t="s">
        <v>361</v>
      </c>
      <c r="F873" s="44"/>
      <c r="G873" s="130"/>
      <c r="H873" s="249">
        <f t="shared" si="139"/>
        <v>0</v>
      </c>
      <c r="I873" s="259"/>
    </row>
    <row r="874" spans="2:9">
      <c r="B874" s="28"/>
      <c r="C874" s="31" t="s">
        <v>23</v>
      </c>
      <c r="D874" s="42"/>
      <c r="E874" s="30" t="s">
        <v>361</v>
      </c>
      <c r="F874" s="40"/>
      <c r="G874" s="130"/>
      <c r="H874" s="249">
        <f>+G874*D874*F874</f>
        <v>0</v>
      </c>
      <c r="I874" s="259"/>
    </row>
    <row r="875" spans="2:9">
      <c r="B875" s="28"/>
      <c r="C875" s="31"/>
      <c r="D875" s="42"/>
      <c r="E875" s="41"/>
      <c r="F875" s="40"/>
      <c r="G875" s="130"/>
      <c r="H875" s="249"/>
      <c r="I875" s="259"/>
    </row>
    <row r="876" spans="2:9">
      <c r="B876" s="57"/>
      <c r="C876" s="84" t="s">
        <v>431</v>
      </c>
      <c r="D876" s="33"/>
      <c r="E876" s="33"/>
      <c r="F876" s="34"/>
      <c r="G876" s="132"/>
      <c r="H876" s="250">
        <f>SUM(H858:H875)</f>
        <v>0</v>
      </c>
      <c r="I876" s="250">
        <f>SUM(H876)</f>
        <v>0</v>
      </c>
    </row>
    <row r="877" spans="2:9">
      <c r="B877" s="75" t="s">
        <v>432</v>
      </c>
      <c r="C877" s="66" t="s">
        <v>433</v>
      </c>
      <c r="D877" s="23"/>
      <c r="E877" s="19"/>
      <c r="F877" s="23"/>
      <c r="G877" s="117"/>
      <c r="H877" s="248"/>
      <c r="I877" s="248"/>
    </row>
    <row r="878" spans="2:9">
      <c r="B878" s="28"/>
      <c r="C878" s="18" t="s">
        <v>434</v>
      </c>
      <c r="D878" s="30"/>
      <c r="E878" s="19" t="s">
        <v>622</v>
      </c>
      <c r="F878" s="30"/>
      <c r="G878" s="117"/>
      <c r="H878" s="249">
        <f t="shared" ref="H878:H879" si="140">+G878*D878*F878</f>
        <v>0</v>
      </c>
      <c r="I878" s="259"/>
    </row>
    <row r="879" spans="2:9">
      <c r="B879" s="28"/>
      <c r="C879" s="29" t="s">
        <v>686</v>
      </c>
      <c r="D879" s="30"/>
      <c r="E879" s="19" t="s">
        <v>622</v>
      </c>
      <c r="F879" s="30"/>
      <c r="G879" s="117"/>
      <c r="H879" s="249">
        <f t="shared" si="140"/>
        <v>0</v>
      </c>
      <c r="I879" s="259"/>
    </row>
    <row r="880" spans="2:9">
      <c r="B880" s="28"/>
      <c r="C880" s="18"/>
      <c r="D880" s="30"/>
      <c r="E880" s="19"/>
      <c r="F880" s="30"/>
      <c r="G880" s="117"/>
      <c r="H880" s="249"/>
      <c r="I880" s="259"/>
    </row>
    <row r="881" spans="2:9">
      <c r="B881" s="57"/>
      <c r="C881" s="84" t="s">
        <v>435</v>
      </c>
      <c r="D881" s="33"/>
      <c r="E881" s="34"/>
      <c r="F881" s="33"/>
      <c r="G881" s="131"/>
      <c r="H881" s="250">
        <f>SUM(H878:H880)</f>
        <v>0</v>
      </c>
      <c r="I881" s="250">
        <f>SUM(H881)</f>
        <v>0</v>
      </c>
    </row>
    <row r="882" spans="2:9">
      <c r="B882" s="91" t="s">
        <v>396</v>
      </c>
      <c r="C882" s="97" t="s">
        <v>436</v>
      </c>
      <c r="D882" s="92"/>
      <c r="E882" s="93"/>
      <c r="F882" s="92"/>
      <c r="G882" s="128"/>
      <c r="H882" s="253">
        <f>+H857+H876+H881</f>
        <v>0</v>
      </c>
      <c r="I882" s="294"/>
    </row>
    <row r="883" spans="2:9" s="18" customFormat="1" ht="13.5" thickBot="1">
      <c r="B883" s="75"/>
      <c r="C883" s="66"/>
      <c r="D883" s="66"/>
      <c r="E883" s="68"/>
      <c r="F883" s="66"/>
      <c r="G883" s="106"/>
      <c r="H883" s="246"/>
      <c r="I883" s="300"/>
    </row>
    <row r="884" spans="2:9" ht="13.5" thickBot="1">
      <c r="B884" s="177" t="s">
        <v>437</v>
      </c>
      <c r="C884" s="63"/>
      <c r="D884" s="63"/>
      <c r="E884" s="64"/>
      <c r="F884" s="63"/>
      <c r="G884" s="121"/>
      <c r="H884" s="258">
        <f>+H149+H564+H609+H670+H693+H811+H837+H882</f>
        <v>0</v>
      </c>
      <c r="I884" s="258"/>
    </row>
    <row r="885" spans="2:9">
      <c r="B885" s="17"/>
      <c r="C885" s="18"/>
      <c r="D885" s="18"/>
      <c r="E885" s="19"/>
      <c r="F885" s="18"/>
      <c r="G885" s="117"/>
      <c r="H885" s="254"/>
      <c r="I885" s="251"/>
    </row>
    <row r="886" spans="2:9">
      <c r="B886" s="91" t="s">
        <v>438</v>
      </c>
      <c r="C886" s="92" t="s">
        <v>439</v>
      </c>
      <c r="D886" s="99"/>
      <c r="E886" s="98"/>
      <c r="F886" s="99"/>
      <c r="G886" s="118"/>
      <c r="H886" s="255"/>
      <c r="I886" s="252"/>
    </row>
    <row r="887" spans="2:9">
      <c r="B887" s="72" t="s">
        <v>440</v>
      </c>
      <c r="C887" s="70" t="s">
        <v>441</v>
      </c>
      <c r="D887" s="23"/>
      <c r="E887" s="26"/>
      <c r="F887" s="23"/>
      <c r="G887" s="129"/>
      <c r="H887" s="248"/>
      <c r="I887" s="296"/>
    </row>
    <row r="888" spans="2:9">
      <c r="B888" s="28"/>
      <c r="C888" s="18" t="s">
        <v>442</v>
      </c>
      <c r="D888" s="28"/>
      <c r="E888" s="19" t="s">
        <v>619</v>
      </c>
      <c r="F888" s="28"/>
      <c r="G888" s="117"/>
      <c r="H888" s="249">
        <f t="shared" ref="H888:H890" si="141">+G888*D888*F888</f>
        <v>0</v>
      </c>
      <c r="I888" s="259"/>
    </row>
    <row r="889" spans="2:9">
      <c r="B889" s="28"/>
      <c r="C889" s="29" t="s">
        <v>443</v>
      </c>
      <c r="D889" s="28"/>
      <c r="E889" s="19" t="s">
        <v>623</v>
      </c>
      <c r="F889" s="28"/>
      <c r="G889" s="117"/>
      <c r="H889" s="249">
        <f t="shared" si="141"/>
        <v>0</v>
      </c>
      <c r="I889" s="259"/>
    </row>
    <row r="890" spans="2:9">
      <c r="B890" s="28"/>
      <c r="C890" s="18" t="s">
        <v>444</v>
      </c>
      <c r="D890" s="30"/>
      <c r="E890" s="19"/>
      <c r="F890" s="30"/>
      <c r="G890" s="139"/>
      <c r="H890" s="249">
        <f t="shared" si="141"/>
        <v>0</v>
      </c>
      <c r="I890" s="259"/>
    </row>
    <row r="891" spans="2:9">
      <c r="B891" s="28"/>
      <c r="C891" s="18"/>
      <c r="D891" s="30"/>
      <c r="E891" s="19"/>
      <c r="F891" s="30"/>
      <c r="G891" s="139"/>
      <c r="H891" s="249"/>
      <c r="I891" s="259"/>
    </row>
    <row r="892" spans="2:9">
      <c r="B892" s="32"/>
      <c r="C892" s="84" t="s">
        <v>653</v>
      </c>
      <c r="D892" s="33"/>
      <c r="E892" s="34"/>
      <c r="F892" s="33"/>
      <c r="G892" s="131"/>
      <c r="H892" s="250">
        <f>SUM(H887:H891)</f>
        <v>0</v>
      </c>
      <c r="I892" s="250">
        <f>SUM(H892)</f>
        <v>0</v>
      </c>
    </row>
    <row r="893" spans="2:9">
      <c r="B893" s="72" t="s">
        <v>445</v>
      </c>
      <c r="C893" s="70" t="s">
        <v>446</v>
      </c>
      <c r="D893" s="25"/>
      <c r="E893" s="26"/>
      <c r="F893" s="25"/>
      <c r="G893" s="129"/>
      <c r="H893" s="248"/>
      <c r="I893" s="296"/>
    </row>
    <row r="894" spans="2:9">
      <c r="B894" s="28"/>
      <c r="C894" s="18" t="s">
        <v>447</v>
      </c>
      <c r="D894" s="30"/>
      <c r="E894" s="19" t="s">
        <v>619</v>
      </c>
      <c r="F894" s="30"/>
      <c r="G894" s="139"/>
      <c r="H894" s="249">
        <f t="shared" ref="H894" si="142">+G894*D894*F894</f>
        <v>0</v>
      </c>
      <c r="I894" s="259"/>
    </row>
    <row r="895" spans="2:9">
      <c r="B895" s="28"/>
      <c r="C895" s="18"/>
      <c r="D895" s="30"/>
      <c r="E895" s="19"/>
      <c r="F895" s="30"/>
      <c r="G895" s="139"/>
      <c r="H895" s="249"/>
      <c r="I895" s="259"/>
    </row>
    <row r="896" spans="2:9">
      <c r="B896" s="32"/>
      <c r="C896" s="84" t="s">
        <v>654</v>
      </c>
      <c r="D896" s="33"/>
      <c r="E896" s="34"/>
      <c r="F896" s="33"/>
      <c r="G896" s="131"/>
      <c r="H896" s="250">
        <f>SUM(H893:H895)</f>
        <v>0</v>
      </c>
      <c r="I896" s="250">
        <f>SUM(H896)</f>
        <v>0</v>
      </c>
    </row>
    <row r="897" spans="2:9">
      <c r="B897" s="72" t="s">
        <v>448</v>
      </c>
      <c r="C897" s="73" t="s">
        <v>449</v>
      </c>
      <c r="D897" s="25"/>
      <c r="E897" s="26"/>
      <c r="F897" s="25"/>
      <c r="G897" s="129"/>
      <c r="H897" s="248"/>
      <c r="I897" s="296"/>
    </row>
    <row r="898" spans="2:9">
      <c r="B898" s="28"/>
      <c r="C898" s="17" t="s">
        <v>450</v>
      </c>
      <c r="D898" s="30"/>
      <c r="E898" s="19" t="s">
        <v>622</v>
      </c>
      <c r="F898" s="30"/>
      <c r="G898" s="139"/>
      <c r="H898" s="249">
        <f t="shared" ref="H898" si="143">+G898*D898*F898</f>
        <v>0</v>
      </c>
      <c r="I898" s="259"/>
    </row>
    <row r="899" spans="2:9">
      <c r="B899" s="28"/>
      <c r="C899" s="18"/>
      <c r="D899" s="30"/>
      <c r="E899" s="19"/>
      <c r="F899" s="30"/>
      <c r="G899" s="139"/>
      <c r="H899" s="249"/>
      <c r="I899" s="259"/>
    </row>
    <row r="900" spans="2:9">
      <c r="B900" s="32"/>
      <c r="C900" s="84" t="s">
        <v>655</v>
      </c>
      <c r="D900" s="33"/>
      <c r="E900" s="34"/>
      <c r="F900" s="33"/>
      <c r="G900" s="131"/>
      <c r="H900" s="250">
        <f>SUM(H897:H899)</f>
        <v>0</v>
      </c>
      <c r="I900" s="250">
        <f>SUM(H900)</f>
        <v>0</v>
      </c>
    </row>
    <row r="901" spans="2:9">
      <c r="B901" s="79" t="s">
        <v>451</v>
      </c>
      <c r="C901" s="73" t="s">
        <v>452</v>
      </c>
      <c r="D901" s="25"/>
      <c r="E901" s="26"/>
      <c r="F901" s="25"/>
      <c r="G901" s="129"/>
      <c r="H901" s="248"/>
      <c r="I901" s="296"/>
    </row>
    <row r="902" spans="2:9">
      <c r="B902" s="28"/>
      <c r="C902" s="17" t="s">
        <v>453</v>
      </c>
      <c r="D902" s="30"/>
      <c r="E902" s="19" t="s">
        <v>475</v>
      </c>
      <c r="F902" s="30"/>
      <c r="G902" s="117"/>
      <c r="H902" s="249">
        <f t="shared" ref="H902:H903" si="144">+G902*D902*F902</f>
        <v>0</v>
      </c>
      <c r="I902" s="259"/>
    </row>
    <row r="903" spans="2:9">
      <c r="B903" s="28"/>
      <c r="C903" s="17" t="s">
        <v>19</v>
      </c>
      <c r="D903" s="30"/>
      <c r="E903" s="19" t="s">
        <v>361</v>
      </c>
      <c r="F903" s="30"/>
      <c r="G903" s="139"/>
      <c r="H903" s="249">
        <f t="shared" si="144"/>
        <v>0</v>
      </c>
      <c r="I903" s="259"/>
    </row>
    <row r="904" spans="2:9">
      <c r="B904" s="28"/>
      <c r="C904" s="17" t="s">
        <v>454</v>
      </c>
      <c r="D904" s="30"/>
      <c r="E904" s="19" t="s">
        <v>361</v>
      </c>
      <c r="F904" s="30"/>
      <c r="G904" s="139"/>
      <c r="H904" s="249">
        <f t="shared" ref="H904" si="145">+G904*D904*F904</f>
        <v>0</v>
      </c>
      <c r="I904" s="259"/>
    </row>
    <row r="905" spans="2:9">
      <c r="B905" s="28"/>
      <c r="C905" s="17"/>
      <c r="D905" s="30"/>
      <c r="E905" s="19"/>
      <c r="F905" s="30"/>
      <c r="G905" s="139"/>
      <c r="H905" s="249"/>
      <c r="I905" s="259"/>
    </row>
    <row r="906" spans="2:9">
      <c r="B906" s="28"/>
      <c r="C906" s="84" t="s">
        <v>656</v>
      </c>
      <c r="D906" s="33"/>
      <c r="E906" s="34"/>
      <c r="F906" s="33"/>
      <c r="G906" s="131"/>
      <c r="H906" s="250">
        <f>SUM(H901:H905)</f>
        <v>0</v>
      </c>
      <c r="I906" s="250">
        <f>SUM(H906)</f>
        <v>0</v>
      </c>
    </row>
    <row r="907" spans="2:9">
      <c r="B907" s="72" t="s">
        <v>455</v>
      </c>
      <c r="C907" s="73" t="s">
        <v>657</v>
      </c>
      <c r="D907" s="25"/>
      <c r="E907" s="26"/>
      <c r="F907" s="25"/>
      <c r="G907" s="129"/>
      <c r="H907" s="248"/>
      <c r="I907" s="296"/>
    </row>
    <row r="908" spans="2:9">
      <c r="B908" s="28"/>
      <c r="C908" s="17" t="s">
        <v>456</v>
      </c>
      <c r="D908" s="30"/>
      <c r="E908" s="19" t="s">
        <v>623</v>
      </c>
      <c r="F908" s="30"/>
      <c r="G908" s="117"/>
      <c r="H908" s="249">
        <f t="shared" ref="H908:H909" si="146">+G908*D908*F908</f>
        <v>0</v>
      </c>
      <c r="I908" s="259"/>
    </row>
    <row r="909" spans="2:9">
      <c r="B909" s="28"/>
      <c r="C909" s="17" t="s">
        <v>457</v>
      </c>
      <c r="D909" s="30"/>
      <c r="E909" s="19" t="s">
        <v>623</v>
      </c>
      <c r="F909" s="30"/>
      <c r="G909" s="139"/>
      <c r="H909" s="249">
        <f t="shared" si="146"/>
        <v>0</v>
      </c>
      <c r="I909" s="259"/>
    </row>
    <row r="910" spans="2:9">
      <c r="B910" s="28"/>
      <c r="C910" s="17" t="s">
        <v>458</v>
      </c>
      <c r="D910" s="30"/>
      <c r="E910" s="19" t="s">
        <v>623</v>
      </c>
      <c r="F910" s="30"/>
      <c r="G910" s="139"/>
      <c r="H910" s="249">
        <f t="shared" ref="H910" si="147">+G910*D910*F910</f>
        <v>0</v>
      </c>
      <c r="I910" s="259"/>
    </row>
    <row r="911" spans="2:9">
      <c r="B911" s="28"/>
      <c r="C911" s="17"/>
      <c r="D911" s="30"/>
      <c r="E911" s="19"/>
      <c r="F911" s="30"/>
      <c r="G911" s="139"/>
      <c r="H911" s="249"/>
      <c r="I911" s="259"/>
    </row>
    <row r="912" spans="2:9">
      <c r="B912" s="32"/>
      <c r="C912" s="84" t="s">
        <v>658</v>
      </c>
      <c r="D912" s="33"/>
      <c r="E912" s="34"/>
      <c r="F912" s="33"/>
      <c r="G912" s="131"/>
      <c r="H912" s="250">
        <f>SUM(H907:H911)</f>
        <v>0</v>
      </c>
      <c r="I912" s="250">
        <f>SUM(H912)</f>
        <v>0</v>
      </c>
    </row>
    <row r="913" spans="2:9">
      <c r="B913" s="91" t="s">
        <v>438</v>
      </c>
      <c r="C913" s="95" t="s">
        <v>459</v>
      </c>
      <c r="D913" s="95"/>
      <c r="E913" s="96"/>
      <c r="F913" s="95"/>
      <c r="G913" s="116"/>
      <c r="H913" s="284">
        <f>+H892+H896+H900+H906+H912</f>
        <v>0</v>
      </c>
      <c r="I913" s="294"/>
    </row>
    <row r="914" spans="2:9">
      <c r="B914" s="17"/>
      <c r="C914" s="18"/>
      <c r="D914" s="18"/>
      <c r="E914" s="19"/>
      <c r="F914" s="18"/>
      <c r="G914" s="117"/>
      <c r="H914" s="254"/>
      <c r="I914" s="251"/>
    </row>
    <row r="915" spans="2:9">
      <c r="B915" s="91" t="s">
        <v>460</v>
      </c>
      <c r="C915" s="92" t="s">
        <v>461</v>
      </c>
      <c r="D915" s="99"/>
      <c r="E915" s="98"/>
      <c r="F915" s="99"/>
      <c r="G915" s="118"/>
      <c r="H915" s="255"/>
      <c r="I915" s="252"/>
    </row>
    <row r="916" spans="2:9">
      <c r="B916" s="72" t="s">
        <v>462</v>
      </c>
      <c r="C916" s="70" t="s">
        <v>441</v>
      </c>
      <c r="D916" s="23"/>
      <c r="E916" s="26"/>
      <c r="F916" s="23"/>
      <c r="G916" s="129"/>
      <c r="H916" s="248"/>
      <c r="I916" s="296"/>
    </row>
    <row r="917" spans="2:9">
      <c r="B917" s="28"/>
      <c r="C917" s="18" t="s">
        <v>463</v>
      </c>
      <c r="D917" s="28"/>
      <c r="E917" s="19" t="s">
        <v>623</v>
      </c>
      <c r="F917" s="28"/>
      <c r="G917" s="117"/>
      <c r="H917" s="249">
        <f t="shared" ref="H917:H922" si="148">+G917*D917*F917</f>
        <v>0</v>
      </c>
      <c r="I917" s="259"/>
    </row>
    <row r="918" spans="2:9">
      <c r="B918" s="28"/>
      <c r="C918" s="29" t="s">
        <v>464</v>
      </c>
      <c r="D918" s="28"/>
      <c r="E918" s="19" t="s">
        <v>623</v>
      </c>
      <c r="F918" s="28"/>
      <c r="G918" s="117"/>
      <c r="H918" s="249">
        <f t="shared" si="148"/>
        <v>0</v>
      </c>
      <c r="I918" s="259"/>
    </row>
    <row r="919" spans="2:9">
      <c r="B919" s="28"/>
      <c r="C919" s="29" t="s">
        <v>465</v>
      </c>
      <c r="D919" s="28"/>
      <c r="E919" s="19" t="s">
        <v>623</v>
      </c>
      <c r="F919" s="28"/>
      <c r="G919" s="117"/>
      <c r="H919" s="249">
        <f t="shared" si="148"/>
        <v>0</v>
      </c>
      <c r="I919" s="259"/>
    </row>
    <row r="920" spans="2:9">
      <c r="B920" s="28"/>
      <c r="C920" s="29" t="s">
        <v>466</v>
      </c>
      <c r="D920" s="28"/>
      <c r="E920" s="19" t="s">
        <v>475</v>
      </c>
      <c r="F920" s="28"/>
      <c r="G920" s="117"/>
      <c r="H920" s="249">
        <f t="shared" si="148"/>
        <v>0</v>
      </c>
      <c r="I920" s="259"/>
    </row>
    <row r="921" spans="2:9">
      <c r="B921" s="28"/>
      <c r="C921" s="29" t="s">
        <v>467</v>
      </c>
      <c r="D921" s="28"/>
      <c r="E921" s="19" t="s">
        <v>623</v>
      </c>
      <c r="F921" s="28"/>
      <c r="G921" s="117"/>
      <c r="H921" s="249">
        <f t="shared" si="148"/>
        <v>0</v>
      </c>
      <c r="I921" s="259"/>
    </row>
    <row r="922" spans="2:9">
      <c r="B922" s="28"/>
      <c r="C922" s="29" t="s">
        <v>468</v>
      </c>
      <c r="D922" s="28"/>
      <c r="E922" s="19" t="s">
        <v>333</v>
      </c>
      <c r="F922" s="28"/>
      <c r="G922" s="117"/>
      <c r="H922" s="249">
        <f t="shared" si="148"/>
        <v>0</v>
      </c>
      <c r="I922" s="259"/>
    </row>
    <row r="923" spans="2:9">
      <c r="B923" s="28"/>
      <c r="C923" s="18" t="s">
        <v>469</v>
      </c>
      <c r="D923" s="30"/>
      <c r="E923" s="19" t="s">
        <v>623</v>
      </c>
      <c r="F923" s="30"/>
      <c r="G923" s="139"/>
      <c r="H923" s="249">
        <f t="shared" ref="H923" si="149">+G923*D923*F923</f>
        <v>0</v>
      </c>
      <c r="I923" s="259"/>
    </row>
    <row r="924" spans="2:9">
      <c r="B924" s="28"/>
      <c r="C924" s="18"/>
      <c r="D924" s="30"/>
      <c r="E924" s="19"/>
      <c r="F924" s="30"/>
      <c r="G924" s="139"/>
      <c r="H924" s="249"/>
      <c r="I924" s="259"/>
    </row>
    <row r="925" spans="2:9">
      <c r="B925" s="32"/>
      <c r="C925" s="84" t="s">
        <v>659</v>
      </c>
      <c r="D925" s="33"/>
      <c r="E925" s="34"/>
      <c r="F925" s="33"/>
      <c r="G925" s="131"/>
      <c r="H925" s="250">
        <f>SUM(H916:H924)</f>
        <v>0</v>
      </c>
      <c r="I925" s="250">
        <f>SUM(H925)</f>
        <v>0</v>
      </c>
    </row>
    <row r="926" spans="2:9">
      <c r="B926" s="72" t="s">
        <v>470</v>
      </c>
      <c r="C926" s="70" t="s">
        <v>471</v>
      </c>
      <c r="D926" s="25"/>
      <c r="E926" s="26"/>
      <c r="F926" s="25"/>
      <c r="G926" s="129"/>
      <c r="H926" s="248"/>
      <c r="I926" s="296"/>
    </row>
    <row r="927" spans="2:9">
      <c r="B927" s="28"/>
      <c r="C927" s="18" t="s">
        <v>472</v>
      </c>
      <c r="D927" s="30"/>
      <c r="E927" s="19" t="s">
        <v>473</v>
      </c>
      <c r="F927" s="30"/>
      <c r="G927" s="139"/>
      <c r="H927" s="249">
        <f t="shared" ref="H927:H928" si="150">+G927*D927*F927</f>
        <v>0</v>
      </c>
      <c r="I927" s="259"/>
    </row>
    <row r="928" spans="2:9">
      <c r="B928" s="28"/>
      <c r="C928" s="29" t="s">
        <v>474</v>
      </c>
      <c r="D928" s="30"/>
      <c r="E928" s="19" t="s">
        <v>475</v>
      </c>
      <c r="F928" s="30"/>
      <c r="G928" s="139"/>
      <c r="H928" s="249">
        <f t="shared" si="150"/>
        <v>0</v>
      </c>
      <c r="I928" s="259"/>
    </row>
    <row r="929" spans="2:9">
      <c r="B929" s="28"/>
      <c r="C929" s="29"/>
      <c r="D929" s="30"/>
      <c r="E929" s="19"/>
      <c r="F929" s="30"/>
      <c r="G929" s="139"/>
      <c r="H929" s="249"/>
      <c r="I929" s="259"/>
    </row>
    <row r="930" spans="2:9">
      <c r="B930" s="32"/>
      <c r="C930" s="84" t="s">
        <v>660</v>
      </c>
      <c r="D930" s="33"/>
      <c r="E930" s="34"/>
      <c r="F930" s="33"/>
      <c r="G930" s="131"/>
      <c r="H930" s="250">
        <f>SUM(H926:H929)</f>
        <v>0</v>
      </c>
      <c r="I930" s="250">
        <f>SUM(H930)</f>
        <v>0</v>
      </c>
    </row>
    <row r="931" spans="2:9">
      <c r="B931" s="72" t="s">
        <v>476</v>
      </c>
      <c r="C931" s="73" t="s">
        <v>449</v>
      </c>
      <c r="D931" s="25"/>
      <c r="E931" s="26"/>
      <c r="F931" s="25"/>
      <c r="G931" s="129"/>
      <c r="H931" s="248"/>
      <c r="I931" s="296"/>
    </row>
    <row r="932" spans="2:9">
      <c r="B932" s="28"/>
      <c r="C932" s="17" t="s">
        <v>450</v>
      </c>
      <c r="D932" s="30"/>
      <c r="E932" s="19" t="s">
        <v>622</v>
      </c>
      <c r="F932" s="30"/>
      <c r="G932" s="139"/>
      <c r="H932" s="249">
        <f t="shared" ref="H932" si="151">+G932*D932*F932</f>
        <v>0</v>
      </c>
      <c r="I932" s="259"/>
    </row>
    <row r="933" spans="2:9">
      <c r="B933" s="28"/>
      <c r="C933" s="18"/>
      <c r="D933" s="30"/>
      <c r="E933" s="19"/>
      <c r="F933" s="30"/>
      <c r="G933" s="139"/>
      <c r="H933" s="249"/>
      <c r="I933" s="259"/>
    </row>
    <row r="934" spans="2:9">
      <c r="B934" s="32"/>
      <c r="C934" s="84" t="s">
        <v>655</v>
      </c>
      <c r="D934" s="33"/>
      <c r="E934" s="34"/>
      <c r="F934" s="33"/>
      <c r="G934" s="131"/>
      <c r="H934" s="250">
        <f>SUM(H931:H933)</f>
        <v>0</v>
      </c>
      <c r="I934" s="250">
        <f>SUM(H934)</f>
        <v>0</v>
      </c>
    </row>
    <row r="935" spans="2:9">
      <c r="B935" s="79" t="s">
        <v>477</v>
      </c>
      <c r="C935" s="73" t="s">
        <v>452</v>
      </c>
      <c r="D935" s="25"/>
      <c r="E935" s="26"/>
      <c r="F935" s="25"/>
      <c r="G935" s="129"/>
      <c r="H935" s="248"/>
      <c r="I935" s="296"/>
    </row>
    <row r="936" spans="2:9">
      <c r="B936" s="28"/>
      <c r="C936" s="17" t="s">
        <v>453</v>
      </c>
      <c r="D936" s="30"/>
      <c r="E936" s="19" t="s">
        <v>475</v>
      </c>
      <c r="F936" s="30"/>
      <c r="G936" s="117"/>
      <c r="H936" s="249">
        <f t="shared" ref="H936:H938" si="152">+G936*D936*F936</f>
        <v>0</v>
      </c>
      <c r="I936" s="259"/>
    </row>
    <row r="937" spans="2:9">
      <c r="B937" s="28"/>
      <c r="C937" s="17" t="s">
        <v>478</v>
      </c>
      <c r="D937" s="30"/>
      <c r="E937" s="19" t="s">
        <v>475</v>
      </c>
      <c r="F937" s="30"/>
      <c r="G937" s="117"/>
      <c r="H937" s="249">
        <f t="shared" si="152"/>
        <v>0</v>
      </c>
      <c r="I937" s="259"/>
    </row>
    <row r="938" spans="2:9">
      <c r="B938" s="28"/>
      <c r="C938" s="17" t="s">
        <v>19</v>
      </c>
      <c r="D938" s="30"/>
      <c r="E938" s="19" t="s">
        <v>361</v>
      </c>
      <c r="F938" s="30"/>
      <c r="G938" s="139"/>
      <c r="H938" s="249">
        <f t="shared" si="152"/>
        <v>0</v>
      </c>
      <c r="I938" s="259"/>
    </row>
    <row r="939" spans="2:9">
      <c r="B939" s="28"/>
      <c r="C939" s="17" t="s">
        <v>454</v>
      </c>
      <c r="D939" s="30"/>
      <c r="E939" s="19" t="s">
        <v>361</v>
      </c>
      <c r="F939" s="30"/>
      <c r="G939" s="139"/>
      <c r="H939" s="249">
        <f t="shared" ref="H939" si="153">+G939*D939*F939</f>
        <v>0</v>
      </c>
      <c r="I939" s="259"/>
    </row>
    <row r="940" spans="2:9">
      <c r="B940" s="28"/>
      <c r="C940" s="17"/>
      <c r="D940" s="30"/>
      <c r="E940" s="19"/>
      <c r="F940" s="30"/>
      <c r="G940" s="139"/>
      <c r="H940" s="249"/>
      <c r="I940" s="259"/>
    </row>
    <row r="941" spans="2:9">
      <c r="B941" s="28"/>
      <c r="C941" s="84" t="s">
        <v>656</v>
      </c>
      <c r="D941" s="33"/>
      <c r="E941" s="34"/>
      <c r="F941" s="33"/>
      <c r="G941" s="131"/>
      <c r="H941" s="250">
        <f>SUM(H935:H940)</f>
        <v>0</v>
      </c>
      <c r="I941" s="250">
        <f>SUM(H941)</f>
        <v>0</v>
      </c>
    </row>
    <row r="942" spans="2:9">
      <c r="B942" s="91" t="s">
        <v>460</v>
      </c>
      <c r="C942" s="95" t="s">
        <v>479</v>
      </c>
      <c r="D942" s="95"/>
      <c r="E942" s="96"/>
      <c r="F942" s="95"/>
      <c r="G942" s="116"/>
      <c r="H942" s="284">
        <f>+H925+H930+H934+H941</f>
        <v>0</v>
      </c>
      <c r="I942" s="294"/>
    </row>
    <row r="943" spans="2:9">
      <c r="B943" s="17"/>
      <c r="C943" s="18"/>
      <c r="D943" s="18"/>
      <c r="E943" s="19"/>
      <c r="F943" s="18"/>
      <c r="G943" s="117"/>
      <c r="H943" s="254"/>
      <c r="I943" s="251"/>
    </row>
    <row r="944" spans="2:9">
      <c r="B944" s="91" t="s">
        <v>480</v>
      </c>
      <c r="C944" s="92" t="s">
        <v>481</v>
      </c>
      <c r="D944" s="99"/>
      <c r="E944" s="98"/>
      <c r="F944" s="99"/>
      <c r="G944" s="118"/>
      <c r="H944" s="255"/>
      <c r="I944" s="252"/>
    </row>
    <row r="945" spans="2:9">
      <c r="B945" s="72" t="s">
        <v>482</v>
      </c>
      <c r="C945" s="70" t="s">
        <v>441</v>
      </c>
      <c r="D945" s="23"/>
      <c r="E945" s="26"/>
      <c r="F945" s="23"/>
      <c r="G945" s="129"/>
      <c r="H945" s="248"/>
      <c r="I945" s="296"/>
    </row>
    <row r="946" spans="2:9">
      <c r="B946" s="28"/>
      <c r="C946" s="18" t="s">
        <v>483</v>
      </c>
      <c r="D946" s="28"/>
      <c r="E946" s="19" t="s">
        <v>623</v>
      </c>
      <c r="F946" s="28"/>
      <c r="G946" s="117"/>
      <c r="H946" s="249">
        <f t="shared" ref="H946:H949" si="154">+G946*D946*F946</f>
        <v>0</v>
      </c>
      <c r="I946" s="259"/>
    </row>
    <row r="947" spans="2:9">
      <c r="B947" s="28"/>
      <c r="C947" s="29" t="s">
        <v>31</v>
      </c>
      <c r="D947" s="28"/>
      <c r="E947" s="19" t="s">
        <v>475</v>
      </c>
      <c r="F947" s="28"/>
      <c r="G947" s="117"/>
      <c r="H947" s="249">
        <f t="shared" si="154"/>
        <v>0</v>
      </c>
      <c r="I947" s="259"/>
    </row>
    <row r="948" spans="2:9">
      <c r="B948" s="28"/>
      <c r="C948" s="29" t="s">
        <v>78</v>
      </c>
      <c r="D948" s="28"/>
      <c r="E948" s="19" t="s">
        <v>475</v>
      </c>
      <c r="F948" s="28"/>
      <c r="G948" s="117"/>
      <c r="H948" s="249">
        <f t="shared" si="154"/>
        <v>0</v>
      </c>
      <c r="I948" s="259"/>
    </row>
    <row r="949" spans="2:9">
      <c r="B949" s="28"/>
      <c r="C949" s="29" t="s">
        <v>484</v>
      </c>
      <c r="D949" s="28"/>
      <c r="E949" s="19" t="s">
        <v>475</v>
      </c>
      <c r="F949" s="28"/>
      <c r="G949" s="117"/>
      <c r="H949" s="249">
        <f t="shared" si="154"/>
        <v>0</v>
      </c>
      <c r="I949" s="259"/>
    </row>
    <row r="950" spans="2:9">
      <c r="B950" s="28"/>
      <c r="C950" s="29" t="s">
        <v>485</v>
      </c>
      <c r="D950" s="28"/>
      <c r="E950" s="19" t="s">
        <v>475</v>
      </c>
      <c r="F950" s="28"/>
      <c r="G950" s="117"/>
      <c r="H950" s="249">
        <f t="shared" ref="H950" si="155">+G950*D950*F950</f>
        <v>0</v>
      </c>
      <c r="I950" s="259"/>
    </row>
    <row r="951" spans="2:9">
      <c r="B951" s="28"/>
      <c r="C951" s="29"/>
      <c r="D951" s="28"/>
      <c r="E951" s="19"/>
      <c r="F951" s="28"/>
      <c r="G951" s="117"/>
      <c r="H951" s="249"/>
      <c r="I951" s="259"/>
    </row>
    <row r="952" spans="2:9">
      <c r="B952" s="32"/>
      <c r="C952" s="84" t="s">
        <v>659</v>
      </c>
      <c r="D952" s="33"/>
      <c r="E952" s="34"/>
      <c r="F952" s="33"/>
      <c r="G952" s="131"/>
      <c r="H952" s="250">
        <f>SUM(H945:H951)</f>
        <v>0</v>
      </c>
      <c r="I952" s="250">
        <f>SUM(H952)</f>
        <v>0</v>
      </c>
    </row>
    <row r="953" spans="2:9">
      <c r="B953" s="72" t="s">
        <v>486</v>
      </c>
      <c r="C953" s="70" t="s">
        <v>487</v>
      </c>
      <c r="D953" s="25"/>
      <c r="E953" s="26"/>
      <c r="F953" s="25"/>
      <c r="G953" s="129"/>
      <c r="H953" s="248"/>
      <c r="I953" s="296"/>
    </row>
    <row r="954" spans="2:9">
      <c r="B954" s="28"/>
      <c r="C954" s="18" t="s">
        <v>488</v>
      </c>
      <c r="D954" s="30"/>
      <c r="E954" s="19" t="s">
        <v>475</v>
      </c>
      <c r="F954" s="30"/>
      <c r="G954" s="139"/>
      <c r="H954" s="249">
        <f t="shared" ref="H954" si="156">+G954*D954*F954</f>
        <v>0</v>
      </c>
      <c r="I954" s="259"/>
    </row>
    <row r="955" spans="2:9">
      <c r="B955" s="28"/>
      <c r="C955" s="29" t="s">
        <v>489</v>
      </c>
      <c r="D955" s="30"/>
      <c r="E955" s="19" t="s">
        <v>475</v>
      </c>
      <c r="F955" s="30"/>
      <c r="G955" s="139"/>
      <c r="H955" s="249">
        <f t="shared" ref="H955" si="157">+G955*D955*F955</f>
        <v>0</v>
      </c>
      <c r="I955" s="259"/>
    </row>
    <row r="956" spans="2:9">
      <c r="B956" s="28"/>
      <c r="C956" s="29"/>
      <c r="D956" s="30"/>
      <c r="E956" s="19"/>
      <c r="F956" s="30"/>
      <c r="G956" s="139"/>
      <c r="H956" s="249"/>
      <c r="I956" s="259"/>
    </row>
    <row r="957" spans="2:9">
      <c r="B957" s="32"/>
      <c r="C957" s="84" t="s">
        <v>661</v>
      </c>
      <c r="D957" s="33"/>
      <c r="E957" s="34"/>
      <c r="F957" s="33"/>
      <c r="G957" s="131"/>
      <c r="H957" s="250">
        <f>SUM(H953:H956)</f>
        <v>0</v>
      </c>
      <c r="I957" s="250">
        <f>SUM(H957)</f>
        <v>0</v>
      </c>
    </row>
    <row r="958" spans="2:9">
      <c r="B958" s="72" t="s">
        <v>490</v>
      </c>
      <c r="C958" s="73" t="s">
        <v>663</v>
      </c>
      <c r="D958" s="25"/>
      <c r="E958" s="26"/>
      <c r="F958" s="25"/>
      <c r="G958" s="129"/>
      <c r="H958" s="248"/>
      <c r="I958" s="296"/>
    </row>
    <row r="959" spans="2:9">
      <c r="B959" s="28"/>
      <c r="C959" s="17" t="s">
        <v>450</v>
      </c>
      <c r="D959" s="30"/>
      <c r="E959" s="19" t="s">
        <v>622</v>
      </c>
      <c r="F959" s="30"/>
      <c r="G959" s="139"/>
      <c r="H959" s="249">
        <f t="shared" ref="H959" si="158">+G959*D959*F959</f>
        <v>0</v>
      </c>
      <c r="I959" s="259"/>
    </row>
    <row r="960" spans="2:9">
      <c r="B960" s="28"/>
      <c r="C960" s="18"/>
      <c r="D960" s="30"/>
      <c r="E960" s="19"/>
      <c r="F960" s="30"/>
      <c r="G960" s="139"/>
      <c r="H960" s="249"/>
      <c r="I960" s="259"/>
    </row>
    <row r="961" spans="2:9">
      <c r="B961" s="32"/>
      <c r="C961" s="84" t="s">
        <v>662</v>
      </c>
      <c r="D961" s="33"/>
      <c r="E961" s="34"/>
      <c r="F961" s="33"/>
      <c r="G961" s="131"/>
      <c r="H961" s="250">
        <f>SUM(H958:H960)</f>
        <v>0</v>
      </c>
      <c r="I961" s="250">
        <f>SUM(H961)</f>
        <v>0</v>
      </c>
    </row>
    <row r="962" spans="2:9">
      <c r="B962" s="79" t="s">
        <v>491</v>
      </c>
      <c r="C962" s="73" t="s">
        <v>452</v>
      </c>
      <c r="D962" s="25"/>
      <c r="E962" s="26"/>
      <c r="F962" s="25"/>
      <c r="G962" s="129"/>
      <c r="H962" s="248"/>
      <c r="I962" s="296"/>
    </row>
    <row r="963" spans="2:9">
      <c r="B963" s="28"/>
      <c r="C963" s="17" t="s">
        <v>492</v>
      </c>
      <c r="D963" s="30"/>
      <c r="E963" s="19" t="s">
        <v>622</v>
      </c>
      <c r="F963" s="30"/>
      <c r="G963" s="117"/>
      <c r="H963" s="249">
        <f t="shared" ref="H963:H965" si="159">+G963*D963*F963</f>
        <v>0</v>
      </c>
      <c r="I963" s="259"/>
    </row>
    <row r="964" spans="2:9">
      <c r="B964" s="28"/>
      <c r="C964" s="17" t="s">
        <v>19</v>
      </c>
      <c r="D964" s="30"/>
      <c r="E964" s="19" t="s">
        <v>361</v>
      </c>
      <c r="F964" s="30"/>
      <c r="G964" s="117"/>
      <c r="H964" s="249">
        <f t="shared" si="159"/>
        <v>0</v>
      </c>
      <c r="I964" s="259"/>
    </row>
    <row r="965" spans="2:9">
      <c r="B965" s="28"/>
      <c r="C965" s="17" t="s">
        <v>454</v>
      </c>
      <c r="D965" s="30"/>
      <c r="E965" s="19" t="s">
        <v>361</v>
      </c>
      <c r="F965" s="30"/>
      <c r="G965" s="139"/>
      <c r="H965" s="249">
        <f t="shared" si="159"/>
        <v>0</v>
      </c>
      <c r="I965" s="259"/>
    </row>
    <row r="966" spans="2:9">
      <c r="B966" s="28"/>
      <c r="C966" s="17"/>
      <c r="D966" s="30"/>
      <c r="E966" s="19"/>
      <c r="F966" s="30"/>
      <c r="G966" s="139"/>
      <c r="H966" s="249"/>
      <c r="I966" s="259"/>
    </row>
    <row r="967" spans="2:9">
      <c r="B967" s="28"/>
      <c r="C967" s="84" t="s">
        <v>656</v>
      </c>
      <c r="D967" s="33"/>
      <c r="E967" s="34"/>
      <c r="F967" s="33"/>
      <c r="G967" s="131"/>
      <c r="H967" s="250">
        <f>SUM(H962:H966)</f>
        <v>0</v>
      </c>
      <c r="I967" s="250">
        <f>SUM(H967)</f>
        <v>0</v>
      </c>
    </row>
    <row r="968" spans="2:9">
      <c r="B968" s="91" t="s">
        <v>480</v>
      </c>
      <c r="C968" s="95" t="s">
        <v>493</v>
      </c>
      <c r="D968" s="95"/>
      <c r="E968" s="96"/>
      <c r="F968" s="95"/>
      <c r="G968" s="116"/>
      <c r="H968" s="284">
        <f>+H952+H957+H961+H967</f>
        <v>0</v>
      </c>
      <c r="I968" s="294"/>
    </row>
    <row r="969" spans="2:9">
      <c r="B969" s="17"/>
      <c r="C969" s="18"/>
      <c r="D969" s="18"/>
      <c r="E969" s="19"/>
      <c r="F969" s="18"/>
      <c r="G969" s="117"/>
      <c r="H969" s="254"/>
      <c r="I969" s="251"/>
    </row>
    <row r="970" spans="2:9">
      <c r="B970" s="91" t="s">
        <v>494</v>
      </c>
      <c r="C970" s="92" t="s">
        <v>495</v>
      </c>
      <c r="D970" s="99"/>
      <c r="E970" s="98"/>
      <c r="F970" s="99"/>
      <c r="G970" s="118"/>
      <c r="H970" s="255"/>
      <c r="I970" s="252"/>
    </row>
    <row r="971" spans="2:9">
      <c r="B971" s="79" t="s">
        <v>496</v>
      </c>
      <c r="C971" s="66" t="s">
        <v>497</v>
      </c>
      <c r="D971" s="23"/>
      <c r="E971" s="19"/>
      <c r="F971" s="23"/>
      <c r="G971" s="117"/>
      <c r="H971" s="261"/>
      <c r="I971" s="248"/>
    </row>
    <row r="972" spans="2:9">
      <c r="B972" s="28"/>
      <c r="C972" s="18" t="s">
        <v>498</v>
      </c>
      <c r="D972" s="30"/>
      <c r="E972" s="19" t="s">
        <v>475</v>
      </c>
      <c r="F972" s="30"/>
      <c r="G972" s="117"/>
      <c r="H972" s="262">
        <f t="shared" ref="H972:H973" si="160">+G972*D972*F972</f>
        <v>0</v>
      </c>
      <c r="I972" s="259"/>
    </row>
    <row r="973" spans="2:9">
      <c r="B973" s="28"/>
      <c r="C973" s="29" t="s">
        <v>499</v>
      </c>
      <c r="D973" s="30"/>
      <c r="E973" s="19" t="s">
        <v>623</v>
      </c>
      <c r="F973" s="30"/>
      <c r="G973" s="117"/>
      <c r="H973" s="262">
        <f t="shared" si="160"/>
        <v>0</v>
      </c>
      <c r="I973" s="259"/>
    </row>
    <row r="974" spans="2:9">
      <c r="B974" s="28"/>
      <c r="C974" s="29"/>
      <c r="D974" s="30"/>
      <c r="E974" s="19"/>
      <c r="F974" s="30"/>
      <c r="G974" s="117"/>
      <c r="H974" s="262"/>
      <c r="I974" s="259"/>
    </row>
    <row r="975" spans="2:9">
      <c r="B975" s="28"/>
      <c r="C975" s="84" t="s">
        <v>664</v>
      </c>
      <c r="D975" s="30"/>
      <c r="E975" s="19"/>
      <c r="F975" s="30"/>
      <c r="G975" s="117"/>
      <c r="H975" s="285">
        <f>SUM(H971:H974)</f>
        <v>0</v>
      </c>
      <c r="I975" s="250">
        <f>SUM(H975)</f>
        <v>0</v>
      </c>
    </row>
    <row r="976" spans="2:9">
      <c r="B976" s="72" t="s">
        <v>500</v>
      </c>
      <c r="C976" s="70" t="s">
        <v>501</v>
      </c>
      <c r="D976" s="23"/>
      <c r="E976" s="26"/>
      <c r="F976" s="23"/>
      <c r="G976" s="129"/>
      <c r="H976" s="261"/>
      <c r="I976" s="248"/>
    </row>
    <row r="977" spans="2:9">
      <c r="B977" s="28"/>
      <c r="C977" s="18" t="s">
        <v>502</v>
      </c>
      <c r="D977" s="30"/>
      <c r="E977" s="19" t="s">
        <v>628</v>
      </c>
      <c r="F977" s="30"/>
      <c r="G977" s="139"/>
      <c r="H977" s="262">
        <f t="shared" ref="H977:H978" si="161">+G977*D977*F977</f>
        <v>0</v>
      </c>
      <c r="I977" s="259"/>
    </row>
    <row r="978" spans="2:9">
      <c r="B978" s="28"/>
      <c r="C978" s="18"/>
      <c r="D978" s="30"/>
      <c r="E978" s="19"/>
      <c r="F978" s="30"/>
      <c r="G978" s="139"/>
      <c r="H978" s="262">
        <f t="shared" si="161"/>
        <v>0</v>
      </c>
      <c r="I978" s="259"/>
    </row>
    <row r="979" spans="2:9">
      <c r="B979" s="28"/>
      <c r="C979" s="18"/>
      <c r="D979" s="30"/>
      <c r="E979" s="19"/>
      <c r="F979" s="30"/>
      <c r="G979" s="139"/>
      <c r="H979" s="262"/>
      <c r="I979" s="259"/>
    </row>
    <row r="980" spans="2:9">
      <c r="B980" s="32"/>
      <c r="C980" s="84" t="s">
        <v>665</v>
      </c>
      <c r="D980" s="33"/>
      <c r="E980" s="34"/>
      <c r="F980" s="33"/>
      <c r="G980" s="131"/>
      <c r="H980" s="285">
        <f>SUM(H976:H979)</f>
        <v>0</v>
      </c>
      <c r="I980" s="250">
        <f>SUM(H980)</f>
        <v>0</v>
      </c>
    </row>
    <row r="981" spans="2:9">
      <c r="B981" s="72" t="s">
        <v>503</v>
      </c>
      <c r="C981" s="70" t="s">
        <v>504</v>
      </c>
      <c r="D981" s="23"/>
      <c r="E981" s="26"/>
      <c r="F981" s="23"/>
      <c r="G981" s="140"/>
      <c r="H981" s="286"/>
      <c r="I981" s="248"/>
    </row>
    <row r="982" spans="2:9">
      <c r="B982" s="28"/>
      <c r="C982" s="18" t="s">
        <v>505</v>
      </c>
      <c r="D982" s="30"/>
      <c r="E982" s="19"/>
      <c r="F982" s="30"/>
      <c r="G982" s="141"/>
      <c r="H982" s="262">
        <f t="shared" ref="H982" si="162">+G982*D982*F982</f>
        <v>0</v>
      </c>
      <c r="I982" s="259"/>
    </row>
    <row r="983" spans="2:9">
      <c r="B983" s="28"/>
      <c r="C983" s="18"/>
      <c r="D983" s="30"/>
      <c r="E983" s="19"/>
      <c r="F983" s="30"/>
      <c r="G983" s="141"/>
      <c r="H983" s="262">
        <f t="shared" ref="H983" si="163">+G983*D983*F983</f>
        <v>0</v>
      </c>
      <c r="I983" s="259"/>
    </row>
    <row r="984" spans="2:9">
      <c r="B984" s="28"/>
      <c r="C984" s="18"/>
      <c r="D984" s="30"/>
      <c r="E984" s="19"/>
      <c r="F984" s="30"/>
      <c r="G984" s="141"/>
      <c r="H984" s="262"/>
      <c r="I984" s="259"/>
    </row>
    <row r="985" spans="2:9">
      <c r="B985" s="32"/>
      <c r="C985" s="84" t="s">
        <v>666</v>
      </c>
      <c r="D985" s="33"/>
      <c r="E985" s="34"/>
      <c r="F985" s="33"/>
      <c r="G985" s="142"/>
      <c r="H985" s="285">
        <f>SUM(H981:H984)</f>
        <v>0</v>
      </c>
      <c r="I985" s="250">
        <f>SUM(H985)</f>
        <v>0</v>
      </c>
    </row>
    <row r="986" spans="2:9">
      <c r="B986" s="72" t="s">
        <v>506</v>
      </c>
      <c r="C986" s="70" t="s">
        <v>507</v>
      </c>
      <c r="D986" s="23"/>
      <c r="E986" s="26"/>
      <c r="F986" s="23"/>
      <c r="G986" s="129"/>
      <c r="H986" s="261"/>
      <c r="I986" s="248"/>
    </row>
    <row r="987" spans="2:9">
      <c r="B987" s="28"/>
      <c r="C987" s="18" t="s">
        <v>20</v>
      </c>
      <c r="D987" s="30"/>
      <c r="E987" s="19" t="s">
        <v>352</v>
      </c>
      <c r="F987" s="30"/>
      <c r="G987" s="139"/>
      <c r="H987" s="262">
        <f t="shared" ref="H987:H991" si="164">+G987*D987*F987</f>
        <v>0</v>
      </c>
      <c r="I987" s="259"/>
    </row>
    <row r="988" spans="2:9">
      <c r="B988" s="28"/>
      <c r="C988" s="18" t="s">
        <v>43</v>
      </c>
      <c r="D988" s="30"/>
      <c r="E988" s="19" t="s">
        <v>333</v>
      </c>
      <c r="F988" s="30"/>
      <c r="G988" s="139"/>
      <c r="H988" s="262">
        <f t="shared" si="164"/>
        <v>0</v>
      </c>
      <c r="I988" s="259"/>
    </row>
    <row r="989" spans="2:9">
      <c r="B989" s="28"/>
      <c r="C989" s="29" t="s">
        <v>508</v>
      </c>
      <c r="D989" s="30"/>
      <c r="E989" s="19" t="s">
        <v>361</v>
      </c>
      <c r="F989" s="30"/>
      <c r="G989" s="139"/>
      <c r="H989" s="262">
        <f t="shared" si="164"/>
        <v>0</v>
      </c>
      <c r="I989" s="259"/>
    </row>
    <row r="990" spans="2:9">
      <c r="B990" s="28"/>
      <c r="C990" s="29" t="s">
        <v>409</v>
      </c>
      <c r="D990" s="30"/>
      <c r="E990" s="19" t="s">
        <v>361</v>
      </c>
      <c r="F990" s="30"/>
      <c r="G990" s="139"/>
      <c r="H990" s="262">
        <f t="shared" si="164"/>
        <v>0</v>
      </c>
      <c r="I990" s="259"/>
    </row>
    <row r="991" spans="2:9">
      <c r="B991" s="28"/>
      <c r="C991" s="29" t="s">
        <v>19</v>
      </c>
      <c r="D991" s="30"/>
      <c r="E991" s="19" t="s">
        <v>333</v>
      </c>
      <c r="F991" s="30"/>
      <c r="G991" s="139"/>
      <c r="H991" s="262">
        <f t="shared" si="164"/>
        <v>0</v>
      </c>
      <c r="I991" s="259"/>
    </row>
    <row r="992" spans="2:9">
      <c r="B992" s="28"/>
      <c r="C992" s="18" t="s">
        <v>23</v>
      </c>
      <c r="D992" s="30"/>
      <c r="E992" s="19" t="s">
        <v>361</v>
      </c>
      <c r="F992" s="30"/>
      <c r="G992" s="139"/>
      <c r="H992" s="262">
        <f t="shared" ref="H992" si="165">+G992*D992*F992</f>
        <v>0</v>
      </c>
      <c r="I992" s="259"/>
    </row>
    <row r="993" spans="2:9">
      <c r="B993" s="28"/>
      <c r="C993" s="18"/>
      <c r="D993" s="30"/>
      <c r="E993" s="19"/>
      <c r="F993" s="30"/>
      <c r="G993" s="139"/>
      <c r="H993" s="262"/>
      <c r="I993" s="304"/>
    </row>
    <row r="994" spans="2:9">
      <c r="B994" s="32"/>
      <c r="C994" s="84" t="s">
        <v>667</v>
      </c>
      <c r="D994" s="33"/>
      <c r="E994" s="34"/>
      <c r="F994" s="33"/>
      <c r="G994" s="131"/>
      <c r="H994" s="250">
        <f>SUM(H986:H993)</f>
        <v>0</v>
      </c>
      <c r="I994" s="250">
        <f>SUM(H994)</f>
        <v>0</v>
      </c>
    </row>
    <row r="995" spans="2:9">
      <c r="B995" s="91" t="s">
        <v>494</v>
      </c>
      <c r="C995" s="92" t="s">
        <v>509</v>
      </c>
      <c r="D995" s="92"/>
      <c r="E995" s="93"/>
      <c r="F995" s="92"/>
      <c r="G995" s="107"/>
      <c r="H995" s="276">
        <f>+H975+H980+H985+H994</f>
        <v>0</v>
      </c>
      <c r="I995" s="294"/>
    </row>
    <row r="996" spans="2:9">
      <c r="B996" s="75"/>
      <c r="C996" s="66"/>
      <c r="D996" s="66"/>
      <c r="E996" s="68"/>
      <c r="F996" s="66"/>
      <c r="G996" s="106"/>
      <c r="H996" s="246"/>
      <c r="I996" s="292"/>
    </row>
    <row r="997" spans="2:9">
      <c r="B997" s="91" t="s">
        <v>510</v>
      </c>
      <c r="C997" s="100" t="s">
        <v>511</v>
      </c>
      <c r="D997" s="99"/>
      <c r="E997" s="98"/>
      <c r="F997" s="99"/>
      <c r="G997" s="118"/>
      <c r="H997" s="255"/>
      <c r="I997" s="252"/>
    </row>
    <row r="998" spans="2:9">
      <c r="B998" s="75" t="s">
        <v>512</v>
      </c>
      <c r="C998" s="72" t="s">
        <v>513</v>
      </c>
      <c r="D998" s="50"/>
      <c r="E998" s="19"/>
      <c r="F998" s="23"/>
      <c r="G998" s="117"/>
      <c r="H998" s="261"/>
      <c r="I998" s="248"/>
    </row>
    <row r="999" spans="2:9">
      <c r="B999" s="17"/>
      <c r="C999" s="28" t="s">
        <v>514</v>
      </c>
      <c r="D999" s="51"/>
      <c r="E999" s="19" t="s">
        <v>623</v>
      </c>
      <c r="F999" s="30"/>
      <c r="G999" s="117"/>
      <c r="H999" s="262">
        <f t="shared" ref="H999" si="166">+G999*D999*F999</f>
        <v>0</v>
      </c>
      <c r="I999" s="259"/>
    </row>
    <row r="1000" spans="2:9">
      <c r="B1000" s="17"/>
      <c r="C1000" s="28" t="s">
        <v>515</v>
      </c>
      <c r="D1000" s="51"/>
      <c r="E1000" s="19" t="s">
        <v>623</v>
      </c>
      <c r="F1000" s="30"/>
      <c r="G1000" s="117"/>
      <c r="H1000" s="262">
        <f t="shared" ref="H1000" si="167">+G1000*D1000*F1000</f>
        <v>0</v>
      </c>
      <c r="I1000" s="259"/>
    </row>
    <row r="1001" spans="2:9">
      <c r="B1001" s="17"/>
      <c r="C1001" s="28"/>
      <c r="D1001" s="51"/>
      <c r="E1001" s="19"/>
      <c r="F1001" s="30"/>
      <c r="G1001" s="117"/>
      <c r="H1001" s="262"/>
      <c r="I1001" s="259"/>
    </row>
    <row r="1002" spans="2:9">
      <c r="B1002" s="17"/>
      <c r="C1002" s="80" t="s">
        <v>668</v>
      </c>
      <c r="D1002" s="51"/>
      <c r="E1002" s="19"/>
      <c r="F1002" s="30"/>
      <c r="G1002" s="117"/>
      <c r="H1002" s="285">
        <f>SUM(H998:H1001)</f>
        <v>0</v>
      </c>
      <c r="I1002" s="250">
        <f>SUM(H1002)</f>
        <v>0</v>
      </c>
    </row>
    <row r="1003" spans="2:9">
      <c r="B1003" s="72" t="s">
        <v>516</v>
      </c>
      <c r="C1003" s="66" t="s">
        <v>517</v>
      </c>
      <c r="D1003" s="23"/>
      <c r="E1003" s="26"/>
      <c r="F1003" s="23"/>
      <c r="G1003" s="129"/>
      <c r="H1003" s="261"/>
      <c r="I1003" s="248"/>
    </row>
    <row r="1004" spans="2:9">
      <c r="B1004" s="28"/>
      <c r="C1004" s="29" t="s">
        <v>518</v>
      </c>
      <c r="D1004" s="30"/>
      <c r="E1004" s="19" t="s">
        <v>623</v>
      </c>
      <c r="F1004" s="30"/>
      <c r="G1004" s="139"/>
      <c r="H1004" s="262">
        <f t="shared" ref="H1004:H1007" si="168">+G1004*D1004*F1004</f>
        <v>0</v>
      </c>
      <c r="I1004" s="259"/>
    </row>
    <row r="1005" spans="2:9">
      <c r="B1005" s="28"/>
      <c r="C1005" s="29" t="s">
        <v>519</v>
      </c>
      <c r="D1005" s="30"/>
      <c r="E1005" s="19" t="s">
        <v>623</v>
      </c>
      <c r="F1005" s="30"/>
      <c r="G1005" s="139"/>
      <c r="H1005" s="262">
        <f t="shared" si="168"/>
        <v>0</v>
      </c>
      <c r="I1005" s="259"/>
    </row>
    <row r="1006" spans="2:9">
      <c r="B1006" s="28"/>
      <c r="C1006" s="29" t="s">
        <v>520</v>
      </c>
      <c r="D1006" s="30"/>
      <c r="E1006" s="19" t="s">
        <v>623</v>
      </c>
      <c r="F1006" s="30"/>
      <c r="G1006" s="139"/>
      <c r="H1006" s="262">
        <f t="shared" si="168"/>
        <v>0</v>
      </c>
      <c r="I1006" s="259"/>
    </row>
    <row r="1007" spans="2:9">
      <c r="B1007" s="28"/>
      <c r="C1007" s="29" t="s">
        <v>521</v>
      </c>
      <c r="D1007" s="30"/>
      <c r="E1007" s="19" t="s">
        <v>623</v>
      </c>
      <c r="F1007" s="30"/>
      <c r="G1007" s="139"/>
      <c r="H1007" s="262">
        <f t="shared" si="168"/>
        <v>0</v>
      </c>
      <c r="I1007" s="259"/>
    </row>
    <row r="1008" spans="2:9">
      <c r="B1008" s="28"/>
      <c r="C1008" s="29" t="s">
        <v>522</v>
      </c>
      <c r="D1008" s="30"/>
      <c r="E1008" s="19" t="s">
        <v>623</v>
      </c>
      <c r="F1008" s="30"/>
      <c r="G1008" s="139"/>
      <c r="H1008" s="262">
        <f t="shared" ref="H1008" si="169">+G1008*D1008*F1008</f>
        <v>0</v>
      </c>
      <c r="I1008" s="259"/>
    </row>
    <row r="1009" spans="2:9">
      <c r="B1009" s="28"/>
      <c r="C1009" s="29"/>
      <c r="D1009" s="30"/>
      <c r="E1009" s="19"/>
      <c r="F1009" s="30"/>
      <c r="G1009" s="139"/>
      <c r="H1009" s="262"/>
      <c r="I1009" s="259"/>
    </row>
    <row r="1010" spans="2:9">
      <c r="B1010" s="32"/>
      <c r="C1010" s="84" t="s">
        <v>669</v>
      </c>
      <c r="D1010" s="33"/>
      <c r="E1010" s="34"/>
      <c r="F1010" s="33"/>
      <c r="G1010" s="131"/>
      <c r="H1010" s="285">
        <f>SUM(H1003:H1009)</f>
        <v>0</v>
      </c>
      <c r="I1010" s="250">
        <f>SUM(H1010)</f>
        <v>0</v>
      </c>
    </row>
    <row r="1011" spans="2:9">
      <c r="B1011" s="72" t="s">
        <v>523</v>
      </c>
      <c r="C1011" s="66" t="s">
        <v>524</v>
      </c>
      <c r="D1011" s="23"/>
      <c r="E1011" s="26"/>
      <c r="F1011" s="23"/>
      <c r="G1011" s="140"/>
      <c r="H1011" s="286"/>
      <c r="I1011" s="248"/>
    </row>
    <row r="1012" spans="2:9">
      <c r="B1012" s="28"/>
      <c r="C1012" s="18" t="s">
        <v>525</v>
      </c>
      <c r="D1012" s="30"/>
      <c r="E1012" s="19" t="s">
        <v>624</v>
      </c>
      <c r="F1012" s="30"/>
      <c r="G1012" s="141"/>
      <c r="H1012" s="249">
        <f t="shared" ref="H1012:H1023" si="170">+G1012*D1012*F1012</f>
        <v>0</v>
      </c>
      <c r="I1012" s="259"/>
    </row>
    <row r="1013" spans="2:9">
      <c r="B1013" s="28"/>
      <c r="C1013" s="18" t="s">
        <v>526</v>
      </c>
      <c r="D1013" s="30"/>
      <c r="E1013" s="19" t="s">
        <v>625</v>
      </c>
      <c r="F1013" s="30"/>
      <c r="G1013" s="141"/>
      <c r="H1013" s="249">
        <f t="shared" si="170"/>
        <v>0</v>
      </c>
      <c r="I1013" s="259"/>
    </row>
    <row r="1014" spans="2:9">
      <c r="B1014" s="28"/>
      <c r="C1014" s="18" t="s">
        <v>527</v>
      </c>
      <c r="D1014" s="30"/>
      <c r="E1014" s="19" t="s">
        <v>624</v>
      </c>
      <c r="F1014" s="30"/>
      <c r="G1014" s="141"/>
      <c r="H1014" s="249">
        <f t="shared" si="170"/>
        <v>0</v>
      </c>
      <c r="I1014" s="259"/>
    </row>
    <row r="1015" spans="2:9">
      <c r="B1015" s="28"/>
      <c r="C1015" s="18" t="s">
        <v>528</v>
      </c>
      <c r="D1015" s="30"/>
      <c r="E1015" s="19" t="s">
        <v>623</v>
      </c>
      <c r="F1015" s="30"/>
      <c r="G1015" s="141"/>
      <c r="H1015" s="249">
        <f t="shared" si="170"/>
        <v>0</v>
      </c>
      <c r="I1015" s="259"/>
    </row>
    <row r="1016" spans="2:9">
      <c r="B1016" s="28"/>
      <c r="C1016" s="18" t="s">
        <v>529</v>
      </c>
      <c r="D1016" s="30"/>
      <c r="E1016" s="19" t="s">
        <v>623</v>
      </c>
      <c r="F1016" s="30"/>
      <c r="G1016" s="141"/>
      <c r="H1016" s="249">
        <f t="shared" si="170"/>
        <v>0</v>
      </c>
      <c r="I1016" s="259"/>
    </row>
    <row r="1017" spans="2:9">
      <c r="B1017" s="28"/>
      <c r="C1017" s="18" t="s">
        <v>528</v>
      </c>
      <c r="D1017" s="30"/>
      <c r="E1017" s="19" t="s">
        <v>623</v>
      </c>
      <c r="F1017" s="30"/>
      <c r="G1017" s="141"/>
      <c r="H1017" s="249">
        <f t="shared" si="170"/>
        <v>0</v>
      </c>
      <c r="I1017" s="259"/>
    </row>
    <row r="1018" spans="2:9">
      <c r="B1018" s="28"/>
      <c r="C1018" s="18" t="s">
        <v>530</v>
      </c>
      <c r="D1018" s="30"/>
      <c r="E1018" s="19" t="s">
        <v>623</v>
      </c>
      <c r="F1018" s="30"/>
      <c r="G1018" s="141"/>
      <c r="H1018" s="249">
        <f t="shared" si="170"/>
        <v>0</v>
      </c>
      <c r="I1018" s="259"/>
    </row>
    <row r="1019" spans="2:9">
      <c r="B1019" s="28"/>
      <c r="C1019" s="18" t="s">
        <v>531</v>
      </c>
      <c r="D1019" s="30"/>
      <c r="E1019" s="19" t="s">
        <v>623</v>
      </c>
      <c r="F1019" s="30"/>
      <c r="G1019" s="141"/>
      <c r="H1019" s="249">
        <f t="shared" si="170"/>
        <v>0</v>
      </c>
      <c r="I1019" s="259"/>
    </row>
    <row r="1020" spans="2:9">
      <c r="B1020" s="28"/>
      <c r="C1020" s="18" t="s">
        <v>532</v>
      </c>
      <c r="D1020" s="30"/>
      <c r="E1020" s="19" t="s">
        <v>623</v>
      </c>
      <c r="F1020" s="30"/>
      <c r="G1020" s="141"/>
      <c r="H1020" s="249">
        <f t="shared" si="170"/>
        <v>0</v>
      </c>
      <c r="I1020" s="259"/>
    </row>
    <row r="1021" spans="2:9">
      <c r="B1021" s="28"/>
      <c r="C1021" s="29" t="s">
        <v>533</v>
      </c>
      <c r="D1021" s="30"/>
      <c r="E1021" s="19" t="s">
        <v>623</v>
      </c>
      <c r="F1021" s="30"/>
      <c r="G1021" s="141"/>
      <c r="H1021" s="249">
        <f t="shared" si="170"/>
        <v>0</v>
      </c>
      <c r="I1021" s="259"/>
    </row>
    <row r="1022" spans="2:9">
      <c r="B1022" s="28"/>
      <c r="C1022" s="29" t="s">
        <v>534</v>
      </c>
      <c r="D1022" s="30"/>
      <c r="E1022" s="19" t="s">
        <v>625</v>
      </c>
      <c r="F1022" s="30"/>
      <c r="G1022" s="141"/>
      <c r="H1022" s="249">
        <f t="shared" si="170"/>
        <v>0</v>
      </c>
      <c r="I1022" s="259"/>
    </row>
    <row r="1023" spans="2:9">
      <c r="B1023" s="28"/>
      <c r="C1023" s="29" t="s">
        <v>535</v>
      </c>
      <c r="D1023" s="30"/>
      <c r="E1023" s="19" t="s">
        <v>625</v>
      </c>
      <c r="F1023" s="30"/>
      <c r="G1023" s="141"/>
      <c r="H1023" s="249">
        <f t="shared" si="170"/>
        <v>0</v>
      </c>
      <c r="I1023" s="259"/>
    </row>
    <row r="1024" spans="2:9">
      <c r="B1024" s="28"/>
      <c r="C1024" s="29" t="s">
        <v>536</v>
      </c>
      <c r="D1024" s="30"/>
      <c r="E1024" s="19" t="s">
        <v>623</v>
      </c>
      <c r="F1024" s="30"/>
      <c r="G1024" s="141"/>
      <c r="H1024" s="249">
        <f t="shared" ref="H1024" si="171">+G1024*D1024*F1024</f>
        <v>0</v>
      </c>
      <c r="I1024" s="259"/>
    </row>
    <row r="1025" spans="2:9">
      <c r="B1025" s="28"/>
      <c r="C1025" s="29"/>
      <c r="D1025" s="30"/>
      <c r="E1025" s="19"/>
      <c r="F1025" s="30"/>
      <c r="G1025" s="141"/>
      <c r="H1025" s="249"/>
      <c r="I1025" s="259"/>
    </row>
    <row r="1026" spans="2:9">
      <c r="B1026" s="32"/>
      <c r="C1026" s="84" t="s">
        <v>670</v>
      </c>
      <c r="D1026" s="33"/>
      <c r="E1026" s="34"/>
      <c r="F1026" s="33"/>
      <c r="G1026" s="142"/>
      <c r="H1026" s="250">
        <f>SUM(H1011:H1025)</f>
        <v>0</v>
      </c>
      <c r="I1026" s="250">
        <f>SUM(H1026)</f>
        <v>0</v>
      </c>
    </row>
    <row r="1027" spans="2:9">
      <c r="B1027" s="72" t="s">
        <v>537</v>
      </c>
      <c r="C1027" s="67" t="s">
        <v>538</v>
      </c>
      <c r="D1027" s="23"/>
      <c r="E1027" s="26"/>
      <c r="F1027" s="23"/>
      <c r="G1027" s="129"/>
      <c r="H1027" s="261"/>
      <c r="I1027" s="248"/>
    </row>
    <row r="1028" spans="2:9">
      <c r="B1028" s="79"/>
      <c r="C1028" s="67" t="s">
        <v>539</v>
      </c>
      <c r="D1028" s="30"/>
      <c r="E1028" s="19"/>
      <c r="F1028" s="30"/>
      <c r="G1028" s="139"/>
      <c r="H1028" s="262">
        <f t="shared" ref="H1028" si="172">+G1028*D1028*F1028</f>
        <v>0</v>
      </c>
      <c r="I1028" s="259"/>
    </row>
    <row r="1029" spans="2:9">
      <c r="B1029" s="79"/>
      <c r="C1029" s="29" t="s">
        <v>540</v>
      </c>
      <c r="D1029" s="30"/>
      <c r="E1029" s="19" t="s">
        <v>623</v>
      </c>
      <c r="F1029" s="30"/>
      <c r="G1029" s="139"/>
      <c r="H1029" s="262">
        <f t="shared" ref="H1029" si="173">+G1029*D1029*F1029</f>
        <v>0</v>
      </c>
      <c r="I1029" s="259"/>
    </row>
    <row r="1030" spans="2:9">
      <c r="B1030" s="28"/>
      <c r="C1030" s="29"/>
      <c r="D1030" s="30"/>
      <c r="E1030" s="19"/>
      <c r="F1030" s="30"/>
      <c r="G1030" s="139"/>
      <c r="H1030" s="262"/>
      <c r="I1030" s="304"/>
    </row>
    <row r="1031" spans="2:9">
      <c r="B1031" s="32"/>
      <c r="C1031" s="84" t="s">
        <v>671</v>
      </c>
      <c r="D1031" s="33"/>
      <c r="E1031" s="34"/>
      <c r="F1031" s="33"/>
      <c r="G1031" s="131"/>
      <c r="H1031" s="250">
        <f>SUM(H1027:H1030)</f>
        <v>0</v>
      </c>
      <c r="I1031" s="250">
        <f>SUM(H1031)</f>
        <v>0</v>
      </c>
    </row>
    <row r="1032" spans="2:9">
      <c r="B1032" s="72" t="s">
        <v>541</v>
      </c>
      <c r="C1032" s="66" t="s">
        <v>542</v>
      </c>
      <c r="D1032" s="23"/>
      <c r="E1032" s="26"/>
      <c r="F1032" s="23"/>
      <c r="G1032" s="140"/>
      <c r="H1032" s="286"/>
      <c r="I1032" s="248"/>
    </row>
    <row r="1033" spans="2:9">
      <c r="B1033" s="28"/>
      <c r="C1033" s="18" t="s">
        <v>543</v>
      </c>
      <c r="D1033" s="30"/>
      <c r="E1033" s="19" t="s">
        <v>623</v>
      </c>
      <c r="F1033" s="30"/>
      <c r="G1033" s="141"/>
      <c r="H1033" s="249">
        <f t="shared" ref="H1033" si="174">+G1033*D1033*F1033</f>
        <v>0</v>
      </c>
      <c r="I1033" s="259"/>
    </row>
    <row r="1034" spans="2:9">
      <c r="B1034" s="28"/>
      <c r="C1034" s="18" t="s">
        <v>544</v>
      </c>
      <c r="D1034" s="30"/>
      <c r="E1034" s="19" t="s">
        <v>623</v>
      </c>
      <c r="F1034" s="30"/>
      <c r="G1034" s="141"/>
      <c r="H1034" s="249">
        <f t="shared" ref="H1034" si="175">+G1034*D1034*F1034</f>
        <v>0</v>
      </c>
      <c r="I1034" s="259"/>
    </row>
    <row r="1035" spans="2:9">
      <c r="B1035" s="28"/>
      <c r="C1035" s="18"/>
      <c r="D1035" s="30"/>
      <c r="E1035" s="19"/>
      <c r="F1035" s="30"/>
      <c r="G1035" s="141"/>
      <c r="H1035" s="249"/>
      <c r="I1035" s="259"/>
    </row>
    <row r="1036" spans="2:9">
      <c r="B1036" s="32"/>
      <c r="C1036" s="84" t="s">
        <v>672</v>
      </c>
      <c r="D1036" s="33"/>
      <c r="E1036" s="34"/>
      <c r="F1036" s="33"/>
      <c r="G1036" s="142"/>
      <c r="H1036" s="250">
        <f>SUM(H1032:H1035)</f>
        <v>0</v>
      </c>
      <c r="I1036" s="250">
        <f>SUM(H1036)</f>
        <v>0</v>
      </c>
    </row>
    <row r="1037" spans="2:9">
      <c r="B1037" s="72" t="s">
        <v>545</v>
      </c>
      <c r="C1037" s="70" t="s">
        <v>507</v>
      </c>
      <c r="D1037" s="23"/>
      <c r="E1037" s="26"/>
      <c r="F1037" s="23"/>
      <c r="G1037" s="129"/>
      <c r="H1037" s="261"/>
      <c r="I1037" s="248"/>
    </row>
    <row r="1038" spans="2:9">
      <c r="B1038" s="28"/>
      <c r="C1038" s="18" t="s">
        <v>20</v>
      </c>
      <c r="D1038" s="30"/>
      <c r="E1038" s="19"/>
      <c r="F1038" s="30"/>
      <c r="G1038" s="139"/>
      <c r="H1038" s="262">
        <f t="shared" ref="H1038:H1043" si="176">+G1038*D1038*F1038</f>
        <v>0</v>
      </c>
      <c r="I1038" s="259"/>
    </row>
    <row r="1039" spans="2:9">
      <c r="B1039" s="28"/>
      <c r="C1039" s="18" t="s">
        <v>43</v>
      </c>
      <c r="D1039" s="30"/>
      <c r="E1039" s="19" t="s">
        <v>352</v>
      </c>
      <c r="F1039" s="30"/>
      <c r="G1039" s="139"/>
      <c r="H1039" s="262">
        <f t="shared" si="176"/>
        <v>0</v>
      </c>
      <c r="I1039" s="259"/>
    </row>
    <row r="1040" spans="2:9">
      <c r="B1040" s="28"/>
      <c r="C1040" s="29" t="s">
        <v>508</v>
      </c>
      <c r="D1040" s="30"/>
      <c r="E1040" s="19" t="s">
        <v>361</v>
      </c>
      <c r="F1040" s="30"/>
      <c r="G1040" s="139"/>
      <c r="H1040" s="262">
        <f t="shared" si="176"/>
        <v>0</v>
      </c>
      <c r="I1040" s="259"/>
    </row>
    <row r="1041" spans="2:9">
      <c r="B1041" s="28"/>
      <c r="C1041" s="29" t="s">
        <v>19</v>
      </c>
      <c r="D1041" s="30"/>
      <c r="E1041" s="19" t="s">
        <v>333</v>
      </c>
      <c r="F1041" s="30"/>
      <c r="G1041" s="139"/>
      <c r="H1041" s="262">
        <f t="shared" si="176"/>
        <v>0</v>
      </c>
      <c r="I1041" s="259"/>
    </row>
    <row r="1042" spans="2:9">
      <c r="B1042" s="28"/>
      <c r="C1042" s="29" t="s">
        <v>409</v>
      </c>
      <c r="D1042" s="30"/>
      <c r="E1042" s="19" t="s">
        <v>361</v>
      </c>
      <c r="F1042" s="30"/>
      <c r="G1042" s="139"/>
      <c r="H1042" s="262">
        <f t="shared" si="176"/>
        <v>0</v>
      </c>
      <c r="I1042" s="259"/>
    </row>
    <row r="1043" spans="2:9">
      <c r="B1043" s="28"/>
      <c r="C1043" s="18" t="s">
        <v>23</v>
      </c>
      <c r="D1043" s="30"/>
      <c r="E1043" s="19" t="s">
        <v>361</v>
      </c>
      <c r="F1043" s="30"/>
      <c r="G1043" s="139"/>
      <c r="H1043" s="262">
        <f t="shared" si="176"/>
        <v>0</v>
      </c>
      <c r="I1043" s="259"/>
    </row>
    <row r="1044" spans="2:9">
      <c r="B1044" s="28"/>
      <c r="C1044" s="29" t="s">
        <v>453</v>
      </c>
      <c r="D1044" s="30"/>
      <c r="E1044" s="19" t="s">
        <v>475</v>
      </c>
      <c r="F1044" s="30"/>
      <c r="G1044" s="139"/>
      <c r="H1044" s="262">
        <f t="shared" ref="H1044" si="177">+G1044*D1044*F1044</f>
        <v>0</v>
      </c>
      <c r="I1044" s="259"/>
    </row>
    <row r="1045" spans="2:9">
      <c r="B1045" s="28"/>
      <c r="C1045" s="29"/>
      <c r="D1045" s="30"/>
      <c r="E1045" s="19"/>
      <c r="F1045" s="30"/>
      <c r="G1045" s="139"/>
      <c r="H1045" s="262"/>
      <c r="I1045" s="304"/>
    </row>
    <row r="1046" spans="2:9">
      <c r="B1046" s="32"/>
      <c r="C1046" s="84" t="s">
        <v>667</v>
      </c>
      <c r="D1046" s="33"/>
      <c r="E1046" s="34"/>
      <c r="F1046" s="33"/>
      <c r="G1046" s="131"/>
      <c r="H1046" s="250">
        <f>SUM(H1037:H1045)</f>
        <v>0</v>
      </c>
      <c r="I1046" s="250">
        <f>SUM(H1046)</f>
        <v>0</v>
      </c>
    </row>
    <row r="1047" spans="2:9">
      <c r="B1047" s="94" t="s">
        <v>547</v>
      </c>
      <c r="C1047" s="95" t="s">
        <v>557</v>
      </c>
      <c r="D1047" s="95"/>
      <c r="E1047" s="96"/>
      <c r="F1047" s="95"/>
      <c r="G1047" s="116"/>
      <c r="H1047" s="253">
        <f>+H1002+H1010+H1026+H1031+H1036+H1046</f>
        <v>0</v>
      </c>
      <c r="I1047" s="295"/>
    </row>
    <row r="1048" spans="2:9" ht="13.5" thickBot="1">
      <c r="B1048" s="75"/>
      <c r="C1048" s="66"/>
      <c r="D1048" s="66"/>
      <c r="E1048" s="68"/>
      <c r="F1048" s="66"/>
      <c r="G1048" s="106"/>
      <c r="H1048" s="246"/>
      <c r="I1048" s="292"/>
    </row>
    <row r="1049" spans="2:9" ht="13.5" thickBot="1">
      <c r="B1049" s="177" t="s">
        <v>546</v>
      </c>
      <c r="C1049" s="63"/>
      <c r="D1049" s="63"/>
      <c r="E1049" s="64"/>
      <c r="F1049" s="63"/>
      <c r="G1049" s="143"/>
      <c r="H1049" s="287">
        <f>+H913+H942+H968+H995+H1047</f>
        <v>0</v>
      </c>
      <c r="I1049" s="287"/>
    </row>
    <row r="1050" spans="2:9">
      <c r="B1050" s="17"/>
      <c r="C1050" s="18"/>
      <c r="D1050" s="18"/>
      <c r="E1050" s="19"/>
      <c r="F1050" s="18"/>
      <c r="G1050" s="117"/>
      <c r="H1050" s="254"/>
      <c r="I1050" s="251"/>
    </row>
    <row r="1051" spans="2:9">
      <c r="B1051" s="101" t="s">
        <v>547</v>
      </c>
      <c r="C1051" s="91" t="s">
        <v>548</v>
      </c>
      <c r="D1051" s="102"/>
      <c r="E1051" s="103"/>
      <c r="F1051" s="102"/>
      <c r="G1051" s="144"/>
      <c r="H1051" s="288"/>
      <c r="I1051" s="302"/>
    </row>
    <row r="1052" spans="2:9">
      <c r="B1052" s="73" t="s">
        <v>549</v>
      </c>
      <c r="C1052" s="72" t="s">
        <v>550</v>
      </c>
      <c r="D1052" s="23"/>
      <c r="E1052" s="25"/>
      <c r="F1052" s="35"/>
      <c r="G1052" s="125"/>
      <c r="H1052" s="248"/>
      <c r="I1052" s="248"/>
    </row>
    <row r="1053" spans="2:9">
      <c r="B1053" s="17"/>
      <c r="C1053" s="28" t="s">
        <v>551</v>
      </c>
      <c r="D1053" s="30"/>
      <c r="E1053" s="19" t="s">
        <v>623</v>
      </c>
      <c r="F1053" s="88"/>
      <c r="G1053" s="126"/>
      <c r="H1053" s="249">
        <f t="shared" ref="H1053:H1057" si="178">+G1053*D1053*F1053</f>
        <v>0</v>
      </c>
      <c r="I1053" s="259"/>
    </row>
    <row r="1054" spans="2:9">
      <c r="B1054" s="17"/>
      <c r="C1054" s="28" t="s">
        <v>552</v>
      </c>
      <c r="D1054" s="30"/>
      <c r="E1054" s="19" t="s">
        <v>623</v>
      </c>
      <c r="F1054" s="88"/>
      <c r="G1054" s="126"/>
      <c r="H1054" s="249">
        <f t="shared" si="178"/>
        <v>0</v>
      </c>
      <c r="I1054" s="259"/>
    </row>
    <row r="1055" spans="2:9">
      <c r="B1055" s="17"/>
      <c r="C1055" s="28" t="s">
        <v>553</v>
      </c>
      <c r="D1055" s="30"/>
      <c r="E1055" s="19" t="s">
        <v>623</v>
      </c>
      <c r="F1055" s="88"/>
      <c r="G1055" s="126"/>
      <c r="H1055" s="249">
        <f t="shared" si="178"/>
        <v>0</v>
      </c>
      <c r="I1055" s="259"/>
    </row>
    <row r="1056" spans="2:9">
      <c r="B1056" s="17"/>
      <c r="C1056" s="28" t="s">
        <v>554</v>
      </c>
      <c r="D1056" s="30"/>
      <c r="E1056" s="19" t="s">
        <v>623</v>
      </c>
      <c r="F1056" s="88"/>
      <c r="G1056" s="126"/>
      <c r="H1056" s="249">
        <f t="shared" si="178"/>
        <v>0</v>
      </c>
      <c r="I1056" s="259"/>
    </row>
    <row r="1057" spans="2:9">
      <c r="B1057" s="17"/>
      <c r="C1057" s="28" t="s">
        <v>555</v>
      </c>
      <c r="D1057" s="30"/>
      <c r="E1057" s="19" t="s">
        <v>623</v>
      </c>
      <c r="F1057" s="88"/>
      <c r="G1057" s="126"/>
      <c r="H1057" s="249">
        <f t="shared" si="178"/>
        <v>0</v>
      </c>
      <c r="I1057" s="259"/>
    </row>
    <row r="1058" spans="2:9">
      <c r="B1058" s="17"/>
      <c r="C1058" s="28" t="s">
        <v>556</v>
      </c>
      <c r="D1058" s="30"/>
      <c r="E1058" s="19" t="s">
        <v>623</v>
      </c>
      <c r="F1058" s="88"/>
      <c r="G1058" s="126"/>
      <c r="H1058" s="249">
        <f t="shared" ref="H1058" si="179">+G1058*D1058*F1058</f>
        <v>0</v>
      </c>
      <c r="I1058" s="259"/>
    </row>
    <row r="1059" spans="2:9">
      <c r="B1059" s="17"/>
      <c r="C1059" s="28"/>
      <c r="D1059" s="30"/>
      <c r="E1059" s="30"/>
      <c r="F1059" s="88"/>
      <c r="G1059" s="126"/>
      <c r="H1059" s="249"/>
      <c r="I1059" s="259"/>
    </row>
    <row r="1060" spans="2:9">
      <c r="B1060" s="38"/>
      <c r="C1060" s="80" t="s">
        <v>673</v>
      </c>
      <c r="D1060" s="33"/>
      <c r="E1060" s="33"/>
      <c r="F1060" s="89"/>
      <c r="G1060" s="132"/>
      <c r="H1060" s="250">
        <f>SUM(H1052:H1059)</f>
        <v>0</v>
      </c>
      <c r="I1060" s="250">
        <f>SUM(H1060)</f>
        <v>0</v>
      </c>
    </row>
    <row r="1061" spans="2:9">
      <c r="B1061" s="94" t="s">
        <v>547</v>
      </c>
      <c r="C1061" s="95" t="s">
        <v>557</v>
      </c>
      <c r="D1061" s="95"/>
      <c r="E1061" s="96"/>
      <c r="F1061" s="95"/>
      <c r="G1061" s="116"/>
      <c r="H1061" s="253">
        <f>+H1060</f>
        <v>0</v>
      </c>
      <c r="I1061" s="294"/>
    </row>
    <row r="1062" spans="2:9">
      <c r="B1062" s="17"/>
      <c r="C1062" s="18"/>
      <c r="D1062" s="51"/>
      <c r="E1062" s="19"/>
      <c r="F1062" s="30"/>
      <c r="G1062" s="117"/>
      <c r="H1062" s="257"/>
      <c r="I1062" s="295"/>
    </row>
    <row r="1063" spans="2:9">
      <c r="B1063" s="91" t="s">
        <v>558</v>
      </c>
      <c r="C1063" s="92" t="s">
        <v>559</v>
      </c>
      <c r="D1063" s="99"/>
      <c r="E1063" s="98"/>
      <c r="F1063" s="99"/>
      <c r="G1063" s="118"/>
      <c r="H1063" s="255"/>
      <c r="I1063" s="252"/>
    </row>
    <row r="1064" spans="2:9">
      <c r="B1064" s="79" t="s">
        <v>560</v>
      </c>
      <c r="C1064" s="66" t="s">
        <v>561</v>
      </c>
      <c r="D1064" s="28"/>
      <c r="E1064" s="19"/>
      <c r="F1064" s="28"/>
      <c r="G1064" s="117"/>
      <c r="H1064" s="278"/>
      <c r="I1064" s="248"/>
    </row>
    <row r="1065" spans="2:9">
      <c r="B1065" s="28"/>
      <c r="C1065" s="18" t="s">
        <v>562</v>
      </c>
      <c r="D1065" s="30"/>
      <c r="E1065" s="19" t="s">
        <v>623</v>
      </c>
      <c r="F1065" s="30"/>
      <c r="G1065" s="139"/>
      <c r="H1065" s="262">
        <f t="shared" ref="H1065:H1067" si="180">+G1065*D1065*F1065</f>
        <v>0</v>
      </c>
      <c r="I1065" s="259"/>
    </row>
    <row r="1066" spans="2:9">
      <c r="B1066" s="28"/>
      <c r="C1066" s="18" t="s">
        <v>563</v>
      </c>
      <c r="D1066" s="30"/>
      <c r="E1066" s="19" t="s">
        <v>623</v>
      </c>
      <c r="F1066" s="30"/>
      <c r="G1066" s="139"/>
      <c r="H1066" s="262">
        <f t="shared" si="180"/>
        <v>0</v>
      </c>
      <c r="I1066" s="259"/>
    </row>
    <row r="1067" spans="2:9">
      <c r="B1067" s="28"/>
      <c r="C1067" s="29" t="s">
        <v>564</v>
      </c>
      <c r="D1067" s="30"/>
      <c r="E1067" s="19" t="s">
        <v>623</v>
      </c>
      <c r="F1067" s="30"/>
      <c r="G1067" s="139"/>
      <c r="H1067" s="262">
        <f t="shared" si="180"/>
        <v>0</v>
      </c>
      <c r="I1067" s="259"/>
    </row>
    <row r="1068" spans="2:9">
      <c r="B1068" s="28"/>
      <c r="C1068" s="18"/>
      <c r="D1068" s="30"/>
      <c r="E1068" s="19"/>
      <c r="F1068" s="30"/>
      <c r="G1068" s="139"/>
      <c r="H1068" s="262"/>
      <c r="I1068" s="259"/>
    </row>
    <row r="1069" spans="2:9">
      <c r="B1069" s="32"/>
      <c r="C1069" s="84" t="s">
        <v>675</v>
      </c>
      <c r="D1069" s="33"/>
      <c r="E1069" s="34"/>
      <c r="F1069" s="33"/>
      <c r="G1069" s="131"/>
      <c r="H1069" s="285">
        <f>SUM(H1064:H1068)</f>
        <v>0</v>
      </c>
      <c r="I1069" s="250">
        <f>SUM(H1069)</f>
        <v>0</v>
      </c>
    </row>
    <row r="1070" spans="2:9">
      <c r="B1070" s="72" t="s">
        <v>565</v>
      </c>
      <c r="C1070" s="70" t="s">
        <v>566</v>
      </c>
      <c r="D1070" s="23"/>
      <c r="E1070" s="26"/>
      <c r="F1070" s="23"/>
      <c r="G1070" s="129"/>
      <c r="H1070" s="261"/>
      <c r="I1070" s="248"/>
    </row>
    <row r="1071" spans="2:9">
      <c r="B1071" s="28"/>
      <c r="C1071" s="18" t="s">
        <v>567</v>
      </c>
      <c r="D1071" s="30"/>
      <c r="E1071" s="19" t="s">
        <v>623</v>
      </c>
      <c r="F1071" s="30"/>
      <c r="G1071" s="139"/>
      <c r="H1071" s="262">
        <f t="shared" ref="H1071:H1073" si="181">+G1071*D1071*F1071</f>
        <v>0</v>
      </c>
      <c r="I1071" s="259"/>
    </row>
    <row r="1072" spans="2:9">
      <c r="B1072" s="28"/>
      <c r="C1072" s="29" t="s">
        <v>44</v>
      </c>
      <c r="D1072" s="30"/>
      <c r="E1072" s="19" t="s">
        <v>361</v>
      </c>
      <c r="F1072" s="30"/>
      <c r="G1072" s="139"/>
      <c r="H1072" s="262">
        <f t="shared" si="181"/>
        <v>0</v>
      </c>
      <c r="I1072" s="259"/>
    </row>
    <row r="1073" spans="2:9">
      <c r="B1073" s="28"/>
      <c r="C1073" s="29" t="s">
        <v>568</v>
      </c>
      <c r="D1073" s="30"/>
      <c r="E1073" s="19" t="s">
        <v>624</v>
      </c>
      <c r="F1073" s="30"/>
      <c r="G1073" s="139"/>
      <c r="H1073" s="262">
        <f t="shared" si="181"/>
        <v>0</v>
      </c>
      <c r="I1073" s="259"/>
    </row>
    <row r="1074" spans="2:9">
      <c r="B1074" s="28"/>
      <c r="C1074" s="29"/>
      <c r="D1074" s="30"/>
      <c r="E1074" s="19"/>
      <c r="F1074" s="30"/>
      <c r="G1074" s="139"/>
      <c r="H1074" s="262"/>
      <c r="I1074" s="304"/>
    </row>
    <row r="1075" spans="2:9">
      <c r="B1075" s="32"/>
      <c r="C1075" s="84" t="s">
        <v>674</v>
      </c>
      <c r="D1075" s="33"/>
      <c r="E1075" s="34"/>
      <c r="F1075" s="33"/>
      <c r="G1075" s="131"/>
      <c r="H1075" s="250">
        <f>SUM(H1070:H1074)</f>
        <v>0</v>
      </c>
      <c r="I1075" s="250">
        <f>SUM(H1075)</f>
        <v>0</v>
      </c>
    </row>
    <row r="1076" spans="2:9">
      <c r="B1076" s="91" t="s">
        <v>558</v>
      </c>
      <c r="C1076" s="92" t="s">
        <v>620</v>
      </c>
      <c r="D1076" s="92"/>
      <c r="E1076" s="93"/>
      <c r="F1076" s="92"/>
      <c r="G1076" s="107"/>
      <c r="H1076" s="253">
        <f>+H1069+H1075</f>
        <v>0</v>
      </c>
      <c r="I1076" s="294"/>
    </row>
    <row r="1077" spans="2:9">
      <c r="B1077" s="17"/>
      <c r="C1077" s="18"/>
      <c r="D1077" s="18"/>
      <c r="E1077" s="19"/>
      <c r="F1077" s="18"/>
      <c r="G1077" s="117"/>
      <c r="H1077" s="254"/>
      <c r="I1077" s="251"/>
    </row>
    <row r="1078" spans="2:9">
      <c r="B1078" s="91" t="s">
        <v>569</v>
      </c>
      <c r="C1078" s="92" t="s">
        <v>570</v>
      </c>
      <c r="D1078" s="99"/>
      <c r="E1078" s="98"/>
      <c r="F1078" s="99"/>
      <c r="G1078" s="118"/>
      <c r="H1078" s="255"/>
      <c r="I1078" s="252"/>
    </row>
    <row r="1079" spans="2:9">
      <c r="B1079" s="79" t="s">
        <v>571</v>
      </c>
      <c r="C1079" s="66" t="s">
        <v>572</v>
      </c>
      <c r="D1079" s="23"/>
      <c r="E1079" s="19"/>
      <c r="F1079" s="23"/>
      <c r="G1079" s="117"/>
      <c r="H1079" s="261"/>
      <c r="I1079" s="248"/>
    </row>
    <row r="1080" spans="2:9">
      <c r="B1080" s="28"/>
      <c r="C1080" s="18" t="s">
        <v>573</v>
      </c>
      <c r="D1080" s="30"/>
      <c r="E1080" s="19" t="s">
        <v>361</v>
      </c>
      <c r="F1080" s="30"/>
      <c r="G1080" s="117"/>
      <c r="H1080" s="262">
        <f t="shared" ref="H1080" si="182">+G1080*D1080*F1080</f>
        <v>0</v>
      </c>
      <c r="I1080" s="259"/>
    </row>
    <row r="1081" spans="2:9">
      <c r="B1081" s="28"/>
      <c r="C1081" s="29"/>
      <c r="D1081" s="30"/>
      <c r="E1081" s="19"/>
      <c r="F1081" s="30"/>
      <c r="G1081" s="117"/>
      <c r="H1081" s="262"/>
      <c r="I1081" s="259"/>
    </row>
    <row r="1082" spans="2:9">
      <c r="B1082" s="79"/>
      <c r="C1082" s="86" t="s">
        <v>574</v>
      </c>
      <c r="D1082" s="30"/>
      <c r="E1082" s="19"/>
      <c r="F1082" s="30"/>
      <c r="G1082" s="117"/>
      <c r="H1082" s="285">
        <f>SUM(H1079:H1081)</f>
        <v>0</v>
      </c>
      <c r="I1082" s="250">
        <f>SUM(H1082)</f>
        <v>0</v>
      </c>
    </row>
    <row r="1083" spans="2:9">
      <c r="B1083" s="73" t="s">
        <v>575</v>
      </c>
      <c r="C1083" s="72" t="s">
        <v>576</v>
      </c>
      <c r="D1083" s="50"/>
      <c r="E1083" s="26"/>
      <c r="F1083" s="23"/>
      <c r="G1083" s="129"/>
      <c r="H1083" s="261"/>
      <c r="I1083" s="248"/>
    </row>
    <row r="1084" spans="2:9">
      <c r="B1084" s="17"/>
      <c r="C1084" s="76" t="s">
        <v>577</v>
      </c>
      <c r="D1084" s="51"/>
      <c r="E1084" s="19" t="s">
        <v>623</v>
      </c>
      <c r="F1084" s="30"/>
      <c r="G1084" s="139"/>
      <c r="H1084" s="262">
        <f t="shared" ref="H1084:H1090" si="183">+G1084*D1084*F1084</f>
        <v>0</v>
      </c>
      <c r="I1084" s="259"/>
    </row>
    <row r="1085" spans="2:9">
      <c r="B1085" s="17"/>
      <c r="C1085" s="76" t="s">
        <v>578</v>
      </c>
      <c r="D1085" s="51"/>
      <c r="E1085" s="19" t="s">
        <v>623</v>
      </c>
      <c r="F1085" s="30"/>
      <c r="G1085" s="139"/>
      <c r="H1085" s="262">
        <f t="shared" si="183"/>
        <v>0</v>
      </c>
      <c r="I1085" s="259"/>
    </row>
    <row r="1086" spans="2:9">
      <c r="B1086" s="17"/>
      <c r="C1086" s="76" t="s">
        <v>579</v>
      </c>
      <c r="D1086" s="51"/>
      <c r="E1086" s="19" t="s">
        <v>361</v>
      </c>
      <c r="F1086" s="30"/>
      <c r="G1086" s="139"/>
      <c r="H1086" s="262">
        <f t="shared" si="183"/>
        <v>0</v>
      </c>
      <c r="I1086" s="259"/>
    </row>
    <row r="1087" spans="2:9">
      <c r="B1087" s="17"/>
      <c r="C1087" s="76" t="s">
        <v>580</v>
      </c>
      <c r="D1087" s="51"/>
      <c r="E1087" s="19" t="s">
        <v>361</v>
      </c>
      <c r="F1087" s="30"/>
      <c r="G1087" s="139"/>
      <c r="H1087" s="262">
        <f t="shared" si="183"/>
        <v>0</v>
      </c>
      <c r="I1087" s="259"/>
    </row>
    <row r="1088" spans="2:9">
      <c r="B1088" s="17"/>
      <c r="C1088" s="76" t="s">
        <v>581</v>
      </c>
      <c r="D1088" s="51"/>
      <c r="E1088" s="19" t="s">
        <v>361</v>
      </c>
      <c r="F1088" s="30"/>
      <c r="G1088" s="139"/>
      <c r="H1088" s="262">
        <f t="shared" si="183"/>
        <v>0</v>
      </c>
      <c r="I1088" s="259"/>
    </row>
    <row r="1089" spans="2:9">
      <c r="B1089" s="17"/>
      <c r="C1089" s="76" t="s">
        <v>582</v>
      </c>
      <c r="D1089" s="51"/>
      <c r="E1089" s="19" t="s">
        <v>361</v>
      </c>
      <c r="F1089" s="30"/>
      <c r="G1089" s="139"/>
      <c r="H1089" s="262">
        <f t="shared" si="183"/>
        <v>0</v>
      </c>
      <c r="I1089" s="259"/>
    </row>
    <row r="1090" spans="2:9">
      <c r="B1090" s="17"/>
      <c r="C1090" s="76" t="s">
        <v>583</v>
      </c>
      <c r="D1090" s="51"/>
      <c r="E1090" s="19" t="s">
        <v>361</v>
      </c>
      <c r="F1090" s="30"/>
      <c r="G1090" s="139"/>
      <c r="H1090" s="262">
        <f t="shared" si="183"/>
        <v>0</v>
      </c>
      <c r="I1090" s="259"/>
    </row>
    <row r="1091" spans="2:9">
      <c r="B1091" s="17"/>
      <c r="C1091" s="76" t="s">
        <v>584</v>
      </c>
      <c r="D1091" s="51"/>
      <c r="E1091" s="19" t="s">
        <v>629</v>
      </c>
      <c r="F1091" s="30"/>
      <c r="G1091" s="139"/>
      <c r="H1091" s="262">
        <f t="shared" ref="H1091" si="184">+G1091*D1091*F1091</f>
        <v>0</v>
      </c>
      <c r="I1091" s="259"/>
    </row>
    <row r="1092" spans="2:9" ht="13.5" customHeight="1">
      <c r="B1092" s="17"/>
      <c r="C1092" s="76"/>
      <c r="D1092" s="51"/>
      <c r="E1092" s="19"/>
      <c r="F1092" s="30"/>
      <c r="G1092" s="139"/>
      <c r="H1092" s="262"/>
      <c r="I1092" s="304"/>
    </row>
    <row r="1093" spans="2:9">
      <c r="B1093" s="87"/>
      <c r="C1093" s="80" t="s">
        <v>585</v>
      </c>
      <c r="D1093" s="52"/>
      <c r="E1093" s="34"/>
      <c r="F1093" s="33"/>
      <c r="G1093" s="131"/>
      <c r="H1093" s="250">
        <f>SUM(H1083:H1092)</f>
        <v>0</v>
      </c>
      <c r="I1093" s="250">
        <f>SUM(H1093)</f>
        <v>0</v>
      </c>
    </row>
    <row r="1094" spans="2:9">
      <c r="B1094" s="72" t="s">
        <v>586</v>
      </c>
      <c r="C1094" s="70" t="s">
        <v>587</v>
      </c>
      <c r="D1094" s="23"/>
      <c r="E1094" s="26"/>
      <c r="F1094" s="23"/>
      <c r="G1094" s="140"/>
      <c r="H1094" s="286"/>
      <c r="I1094" s="248"/>
    </row>
    <row r="1095" spans="2:9">
      <c r="B1095" s="28"/>
      <c r="C1095" s="18" t="s">
        <v>588</v>
      </c>
      <c r="D1095" s="30"/>
      <c r="E1095" s="19" t="s">
        <v>624</v>
      </c>
      <c r="F1095" s="30"/>
      <c r="G1095" s="141"/>
      <c r="H1095" s="249">
        <f t="shared" ref="H1095:H1097" si="185">+G1095*D1095*F1095</f>
        <v>0</v>
      </c>
      <c r="I1095" s="259"/>
    </row>
    <row r="1096" spans="2:9">
      <c r="B1096" s="28"/>
      <c r="C1096" s="29" t="s">
        <v>589</v>
      </c>
      <c r="D1096" s="30"/>
      <c r="E1096" s="19" t="s">
        <v>624</v>
      </c>
      <c r="F1096" s="30"/>
      <c r="G1096" s="141"/>
      <c r="H1096" s="249">
        <f t="shared" si="185"/>
        <v>0</v>
      </c>
      <c r="I1096" s="259"/>
    </row>
    <row r="1097" spans="2:9">
      <c r="B1097" s="28"/>
      <c r="C1097" s="29" t="s">
        <v>590</v>
      </c>
      <c r="D1097" s="30"/>
      <c r="E1097" s="19" t="s">
        <v>624</v>
      </c>
      <c r="F1097" s="30"/>
      <c r="G1097" s="141"/>
      <c r="H1097" s="249">
        <f t="shared" si="185"/>
        <v>0</v>
      </c>
      <c r="I1097" s="259"/>
    </row>
    <row r="1098" spans="2:9">
      <c r="B1098" s="28"/>
      <c r="C1098" s="29" t="s">
        <v>591</v>
      </c>
      <c r="D1098" s="30"/>
      <c r="E1098" s="19" t="s">
        <v>624</v>
      </c>
      <c r="F1098" s="30"/>
      <c r="G1098" s="141"/>
      <c r="H1098" s="249">
        <f t="shared" ref="H1098" si="186">+G1098*D1098*F1098</f>
        <v>0</v>
      </c>
      <c r="I1098" s="259"/>
    </row>
    <row r="1099" spans="2:9">
      <c r="B1099" s="28"/>
      <c r="C1099" s="29"/>
      <c r="D1099" s="30"/>
      <c r="E1099" s="19"/>
      <c r="F1099" s="30"/>
      <c r="G1099" s="141"/>
      <c r="H1099" s="249"/>
      <c r="I1099" s="259"/>
    </row>
    <row r="1100" spans="2:9">
      <c r="B1100" s="32"/>
      <c r="C1100" s="84" t="s">
        <v>592</v>
      </c>
      <c r="D1100" s="33"/>
      <c r="E1100" s="34"/>
      <c r="F1100" s="33"/>
      <c r="G1100" s="142"/>
      <c r="H1100" s="250">
        <f>SUM(H1094:H1099)</f>
        <v>0</v>
      </c>
      <c r="I1100" s="250">
        <f>SUM(H1100)</f>
        <v>0</v>
      </c>
    </row>
    <row r="1101" spans="2:9">
      <c r="B1101" s="91" t="s">
        <v>569</v>
      </c>
      <c r="C1101" s="92" t="s">
        <v>593</v>
      </c>
      <c r="D1101" s="92"/>
      <c r="E1101" s="93"/>
      <c r="F1101" s="92"/>
      <c r="G1101" s="107"/>
      <c r="H1101" s="253">
        <f>+H1082+H1093+H1100</f>
        <v>0</v>
      </c>
      <c r="I1101" s="306"/>
    </row>
    <row r="1102" spans="2:9" ht="13.5" thickBot="1">
      <c r="B1102" s="17"/>
      <c r="C1102" s="18"/>
      <c r="D1102" s="18"/>
      <c r="E1102" s="19"/>
      <c r="F1102" s="18"/>
      <c r="G1102" s="117"/>
      <c r="H1102" s="254"/>
      <c r="I1102" s="254"/>
    </row>
    <row r="1103" spans="2:9" ht="13.5" thickBot="1">
      <c r="B1103" s="62" t="s">
        <v>594</v>
      </c>
      <c r="C1103" s="63"/>
      <c r="D1103" s="63"/>
      <c r="E1103" s="64"/>
      <c r="F1103" s="63"/>
      <c r="G1103" s="143"/>
      <c r="H1103" s="287">
        <f>+H1061+H1076+H1101</f>
        <v>0</v>
      </c>
      <c r="I1103" s="307"/>
    </row>
    <row r="1104" spans="2:9">
      <c r="B1104" s="18"/>
      <c r="C1104" s="18"/>
      <c r="D1104" s="18"/>
      <c r="E1104" s="19"/>
      <c r="F1104" s="18"/>
      <c r="G1104" s="117"/>
      <c r="H1104" s="254"/>
      <c r="I1104" s="254"/>
    </row>
    <row r="1105" spans="2:9">
      <c r="B1105" s="18"/>
      <c r="C1105" s="18"/>
      <c r="D1105" s="18"/>
      <c r="E1105" s="19"/>
      <c r="F1105" s="18"/>
      <c r="G1105" s="117"/>
      <c r="H1105" s="254"/>
      <c r="I1105" s="254"/>
    </row>
    <row r="1106" spans="2:9">
      <c r="B1106" s="18"/>
      <c r="C1106" s="18"/>
      <c r="D1106" s="18"/>
      <c r="E1106" s="19"/>
      <c r="F1106" s="18"/>
      <c r="G1106" s="117"/>
      <c r="H1106" s="254"/>
      <c r="I1106" s="254"/>
    </row>
    <row r="1107" spans="2:9">
      <c r="B1107" s="345" t="s">
        <v>60</v>
      </c>
      <c r="C1107" s="345"/>
      <c r="D1107" s="20"/>
      <c r="E1107" s="147"/>
      <c r="F1107" s="20"/>
      <c r="G1107" s="146"/>
      <c r="H1107" s="289">
        <f>H74</f>
        <v>0</v>
      </c>
      <c r="I1107" s="254"/>
    </row>
    <row r="1108" spans="2:9">
      <c r="B1108" s="345" t="s">
        <v>437</v>
      </c>
      <c r="C1108" s="345"/>
      <c r="D1108" s="20"/>
      <c r="E1108" s="147"/>
      <c r="F1108" s="20"/>
      <c r="G1108" s="146"/>
      <c r="H1108" s="289">
        <f>H884</f>
        <v>0</v>
      </c>
      <c r="I1108" s="254"/>
    </row>
    <row r="1109" spans="2:9">
      <c r="B1109" s="345" t="s">
        <v>546</v>
      </c>
      <c r="C1109" s="345"/>
      <c r="D1109" s="20"/>
      <c r="E1109" s="147"/>
      <c r="F1109" s="20"/>
      <c r="G1109" s="146"/>
      <c r="H1109" s="289">
        <f>H1049</f>
        <v>0</v>
      </c>
      <c r="I1109" s="254"/>
    </row>
    <row r="1110" spans="2:9">
      <c r="B1110" s="345" t="s">
        <v>595</v>
      </c>
      <c r="C1110" s="345"/>
      <c r="D1110" s="20"/>
      <c r="E1110" s="147"/>
      <c r="F1110" s="20"/>
      <c r="G1110" s="146"/>
      <c r="H1110" s="289">
        <f>H1103</f>
        <v>0</v>
      </c>
      <c r="I1110" s="254"/>
    </row>
    <row r="1111" spans="2:9">
      <c r="B1111" s="19"/>
      <c r="C1111" s="19"/>
      <c r="D1111" s="18"/>
      <c r="E1111" s="19"/>
      <c r="F1111" s="18"/>
      <c r="G1111" s="117"/>
      <c r="H1111" s="254"/>
      <c r="I1111" s="254"/>
    </row>
    <row r="1112" spans="2:9" ht="13.5" thickBot="1"/>
    <row r="1113" spans="2:9" ht="15.75" thickBot="1">
      <c r="B1113" s="342" t="s">
        <v>630</v>
      </c>
      <c r="C1113" s="343"/>
      <c r="D1113" s="343"/>
      <c r="E1113" s="343"/>
      <c r="F1113" s="343"/>
      <c r="G1113" s="344"/>
      <c r="H1113" s="290">
        <f>SUM(H1107:H1110)</f>
        <v>0</v>
      </c>
      <c r="I1113" s="308">
        <f>SUM(I10:I1110)</f>
        <v>0</v>
      </c>
    </row>
    <row r="1114" spans="2:9" ht="15">
      <c r="B1114" s="346" t="s">
        <v>712</v>
      </c>
      <c r="C1114" s="347"/>
      <c r="D1114" s="347"/>
      <c r="E1114" s="347"/>
      <c r="F1114" s="347"/>
      <c r="G1114" s="347"/>
      <c r="H1114" s="254"/>
      <c r="I1114" s="309">
        <f>I1113*5/100</f>
        <v>0</v>
      </c>
    </row>
    <row r="1115" spans="2:9" ht="15">
      <c r="B1115" s="335" t="s">
        <v>713</v>
      </c>
      <c r="C1115" s="336"/>
      <c r="D1115" s="336"/>
      <c r="E1115" s="336"/>
      <c r="F1115" s="336"/>
      <c r="G1115" s="336"/>
      <c r="H1115" s="254"/>
      <c r="I1115" s="310">
        <f>I1113*3/100</f>
        <v>0</v>
      </c>
    </row>
    <row r="1116" spans="2:9" ht="15.75" thickBot="1">
      <c r="B1116" s="339"/>
      <c r="C1116" s="340"/>
      <c r="D1116" s="340"/>
      <c r="E1116" s="340"/>
      <c r="F1116" s="340"/>
      <c r="G1116" s="341"/>
      <c r="H1116" s="254"/>
      <c r="I1116" s="311"/>
    </row>
    <row r="1117" spans="2:9" ht="15.75" thickBot="1">
      <c r="B1117" s="327" t="s">
        <v>637</v>
      </c>
      <c r="C1117" s="337"/>
      <c r="D1117" s="337"/>
      <c r="E1117" s="337"/>
      <c r="F1117" s="337"/>
      <c r="G1117" s="338"/>
      <c r="H1117" s="291"/>
      <c r="I1117" s="312">
        <f>SUM(I1113:I1115)</f>
        <v>0</v>
      </c>
    </row>
  </sheetData>
  <mergeCells count="9">
    <mergeCell ref="B1115:G1115"/>
    <mergeCell ref="B1117:G1117"/>
    <mergeCell ref="B1116:G1116"/>
    <mergeCell ref="B1113:G1113"/>
    <mergeCell ref="B1107:C1107"/>
    <mergeCell ref="B1108:C1108"/>
    <mergeCell ref="B1109:C1109"/>
    <mergeCell ref="B1110:C1110"/>
    <mergeCell ref="B1114:G1114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36"/>
  <sheetViews>
    <sheetView tabSelected="1" topLeftCell="A10" workbookViewId="0">
      <selection activeCell="C12" sqref="C12"/>
    </sheetView>
  </sheetViews>
  <sheetFormatPr baseColWidth="10" defaultRowHeight="15"/>
  <cols>
    <col min="1" max="1" width="2.625" customWidth="1"/>
    <col min="2" max="2" width="46" customWidth="1"/>
    <col min="3" max="3" width="18.75" style="235" customWidth="1"/>
    <col min="4" max="4" width="9.25" customWidth="1"/>
    <col min="5" max="6" width="18.75" customWidth="1"/>
    <col min="257" max="257" width="4" customWidth="1"/>
    <col min="258" max="258" width="56" customWidth="1"/>
    <col min="259" max="259" width="15.875" customWidth="1"/>
    <col min="260" max="260" width="16" customWidth="1"/>
    <col min="261" max="261" width="20" customWidth="1"/>
    <col min="262" max="262" width="18.375" customWidth="1"/>
    <col min="513" max="513" width="4" customWidth="1"/>
    <col min="514" max="514" width="56" customWidth="1"/>
    <col min="515" max="515" width="15.875" customWidth="1"/>
    <col min="516" max="516" width="16" customWidth="1"/>
    <col min="517" max="517" width="20" customWidth="1"/>
    <col min="518" max="518" width="18.375" customWidth="1"/>
    <col min="769" max="769" width="4" customWidth="1"/>
    <col min="770" max="770" width="56" customWidth="1"/>
    <col min="771" max="771" width="15.875" customWidth="1"/>
    <col min="772" max="772" width="16" customWidth="1"/>
    <col min="773" max="773" width="20" customWidth="1"/>
    <col min="774" max="774" width="18.375" customWidth="1"/>
    <col min="1025" max="1025" width="4" customWidth="1"/>
    <col min="1026" max="1026" width="56" customWidth="1"/>
    <col min="1027" max="1027" width="15.875" customWidth="1"/>
    <col min="1028" max="1028" width="16" customWidth="1"/>
    <col min="1029" max="1029" width="20" customWidth="1"/>
    <col min="1030" max="1030" width="18.375" customWidth="1"/>
    <col min="1281" max="1281" width="4" customWidth="1"/>
    <col min="1282" max="1282" width="56" customWidth="1"/>
    <col min="1283" max="1283" width="15.875" customWidth="1"/>
    <col min="1284" max="1284" width="16" customWidth="1"/>
    <col min="1285" max="1285" width="20" customWidth="1"/>
    <col min="1286" max="1286" width="18.375" customWidth="1"/>
    <col min="1537" max="1537" width="4" customWidth="1"/>
    <col min="1538" max="1538" width="56" customWidth="1"/>
    <col min="1539" max="1539" width="15.875" customWidth="1"/>
    <col min="1540" max="1540" width="16" customWidth="1"/>
    <col min="1541" max="1541" width="20" customWidth="1"/>
    <col min="1542" max="1542" width="18.375" customWidth="1"/>
    <col min="1793" max="1793" width="4" customWidth="1"/>
    <col min="1794" max="1794" width="56" customWidth="1"/>
    <col min="1795" max="1795" width="15.875" customWidth="1"/>
    <col min="1796" max="1796" width="16" customWidth="1"/>
    <col min="1797" max="1797" width="20" customWidth="1"/>
    <col min="1798" max="1798" width="18.375" customWidth="1"/>
    <col min="2049" max="2049" width="4" customWidth="1"/>
    <col min="2050" max="2050" width="56" customWidth="1"/>
    <col min="2051" max="2051" width="15.875" customWidth="1"/>
    <col min="2052" max="2052" width="16" customWidth="1"/>
    <col min="2053" max="2053" width="20" customWidth="1"/>
    <col min="2054" max="2054" width="18.375" customWidth="1"/>
    <col min="2305" max="2305" width="4" customWidth="1"/>
    <col min="2306" max="2306" width="56" customWidth="1"/>
    <col min="2307" max="2307" width="15.875" customWidth="1"/>
    <col min="2308" max="2308" width="16" customWidth="1"/>
    <col min="2309" max="2309" width="20" customWidth="1"/>
    <col min="2310" max="2310" width="18.375" customWidth="1"/>
    <col min="2561" max="2561" width="4" customWidth="1"/>
    <col min="2562" max="2562" width="56" customWidth="1"/>
    <col min="2563" max="2563" width="15.875" customWidth="1"/>
    <col min="2564" max="2564" width="16" customWidth="1"/>
    <col min="2565" max="2565" width="20" customWidth="1"/>
    <col min="2566" max="2566" width="18.375" customWidth="1"/>
    <col min="2817" max="2817" width="4" customWidth="1"/>
    <col min="2818" max="2818" width="56" customWidth="1"/>
    <col min="2819" max="2819" width="15.875" customWidth="1"/>
    <col min="2820" max="2820" width="16" customWidth="1"/>
    <col min="2821" max="2821" width="20" customWidth="1"/>
    <col min="2822" max="2822" width="18.375" customWidth="1"/>
    <col min="3073" max="3073" width="4" customWidth="1"/>
    <col min="3074" max="3074" width="56" customWidth="1"/>
    <col min="3075" max="3075" width="15.875" customWidth="1"/>
    <col min="3076" max="3076" width="16" customWidth="1"/>
    <col min="3077" max="3077" width="20" customWidth="1"/>
    <col min="3078" max="3078" width="18.375" customWidth="1"/>
    <col min="3329" max="3329" width="4" customWidth="1"/>
    <col min="3330" max="3330" width="56" customWidth="1"/>
    <col min="3331" max="3331" width="15.875" customWidth="1"/>
    <col min="3332" max="3332" width="16" customWidth="1"/>
    <col min="3333" max="3333" width="20" customWidth="1"/>
    <col min="3334" max="3334" width="18.375" customWidth="1"/>
    <col min="3585" max="3585" width="4" customWidth="1"/>
    <col min="3586" max="3586" width="56" customWidth="1"/>
    <col min="3587" max="3587" width="15.875" customWidth="1"/>
    <col min="3588" max="3588" width="16" customWidth="1"/>
    <col min="3589" max="3589" width="20" customWidth="1"/>
    <col min="3590" max="3590" width="18.375" customWidth="1"/>
    <col min="3841" max="3841" width="4" customWidth="1"/>
    <col min="3842" max="3842" width="56" customWidth="1"/>
    <col min="3843" max="3843" width="15.875" customWidth="1"/>
    <col min="3844" max="3844" width="16" customWidth="1"/>
    <col min="3845" max="3845" width="20" customWidth="1"/>
    <col min="3846" max="3846" width="18.375" customWidth="1"/>
    <col min="4097" max="4097" width="4" customWidth="1"/>
    <col min="4098" max="4098" width="56" customWidth="1"/>
    <col min="4099" max="4099" width="15.875" customWidth="1"/>
    <col min="4100" max="4100" width="16" customWidth="1"/>
    <col min="4101" max="4101" width="20" customWidth="1"/>
    <col min="4102" max="4102" width="18.375" customWidth="1"/>
    <col min="4353" max="4353" width="4" customWidth="1"/>
    <col min="4354" max="4354" width="56" customWidth="1"/>
    <col min="4355" max="4355" width="15.875" customWidth="1"/>
    <col min="4356" max="4356" width="16" customWidth="1"/>
    <col min="4357" max="4357" width="20" customWidth="1"/>
    <col min="4358" max="4358" width="18.375" customWidth="1"/>
    <col min="4609" max="4609" width="4" customWidth="1"/>
    <col min="4610" max="4610" width="56" customWidth="1"/>
    <col min="4611" max="4611" width="15.875" customWidth="1"/>
    <col min="4612" max="4612" width="16" customWidth="1"/>
    <col min="4613" max="4613" width="20" customWidth="1"/>
    <col min="4614" max="4614" width="18.375" customWidth="1"/>
    <col min="4865" max="4865" width="4" customWidth="1"/>
    <col min="4866" max="4866" width="56" customWidth="1"/>
    <col min="4867" max="4867" width="15.875" customWidth="1"/>
    <col min="4868" max="4868" width="16" customWidth="1"/>
    <col min="4869" max="4869" width="20" customWidth="1"/>
    <col min="4870" max="4870" width="18.375" customWidth="1"/>
    <col min="5121" max="5121" width="4" customWidth="1"/>
    <col min="5122" max="5122" width="56" customWidth="1"/>
    <col min="5123" max="5123" width="15.875" customWidth="1"/>
    <col min="5124" max="5124" width="16" customWidth="1"/>
    <col min="5125" max="5125" width="20" customWidth="1"/>
    <col min="5126" max="5126" width="18.375" customWidth="1"/>
    <col min="5377" max="5377" width="4" customWidth="1"/>
    <col min="5378" max="5378" width="56" customWidth="1"/>
    <col min="5379" max="5379" width="15.875" customWidth="1"/>
    <col min="5380" max="5380" width="16" customWidth="1"/>
    <col min="5381" max="5381" width="20" customWidth="1"/>
    <col min="5382" max="5382" width="18.375" customWidth="1"/>
    <col min="5633" max="5633" width="4" customWidth="1"/>
    <col min="5634" max="5634" width="56" customWidth="1"/>
    <col min="5635" max="5635" width="15.875" customWidth="1"/>
    <col min="5636" max="5636" width="16" customWidth="1"/>
    <col min="5637" max="5637" width="20" customWidth="1"/>
    <col min="5638" max="5638" width="18.375" customWidth="1"/>
    <col min="5889" max="5889" width="4" customWidth="1"/>
    <col min="5890" max="5890" width="56" customWidth="1"/>
    <col min="5891" max="5891" width="15.875" customWidth="1"/>
    <col min="5892" max="5892" width="16" customWidth="1"/>
    <col min="5893" max="5893" width="20" customWidth="1"/>
    <col min="5894" max="5894" width="18.375" customWidth="1"/>
    <col min="6145" max="6145" width="4" customWidth="1"/>
    <col min="6146" max="6146" width="56" customWidth="1"/>
    <col min="6147" max="6147" width="15.875" customWidth="1"/>
    <col min="6148" max="6148" width="16" customWidth="1"/>
    <col min="6149" max="6149" width="20" customWidth="1"/>
    <col min="6150" max="6150" width="18.375" customWidth="1"/>
    <col min="6401" max="6401" width="4" customWidth="1"/>
    <col min="6402" max="6402" width="56" customWidth="1"/>
    <col min="6403" max="6403" width="15.875" customWidth="1"/>
    <col min="6404" max="6404" width="16" customWidth="1"/>
    <col min="6405" max="6405" width="20" customWidth="1"/>
    <col min="6406" max="6406" width="18.375" customWidth="1"/>
    <col min="6657" max="6657" width="4" customWidth="1"/>
    <col min="6658" max="6658" width="56" customWidth="1"/>
    <col min="6659" max="6659" width="15.875" customWidth="1"/>
    <col min="6660" max="6660" width="16" customWidth="1"/>
    <col min="6661" max="6661" width="20" customWidth="1"/>
    <col min="6662" max="6662" width="18.375" customWidth="1"/>
    <col min="6913" max="6913" width="4" customWidth="1"/>
    <col min="6914" max="6914" width="56" customWidth="1"/>
    <col min="6915" max="6915" width="15.875" customWidth="1"/>
    <col min="6916" max="6916" width="16" customWidth="1"/>
    <col min="6917" max="6917" width="20" customWidth="1"/>
    <col min="6918" max="6918" width="18.375" customWidth="1"/>
    <col min="7169" max="7169" width="4" customWidth="1"/>
    <col min="7170" max="7170" width="56" customWidth="1"/>
    <col min="7171" max="7171" width="15.875" customWidth="1"/>
    <col min="7172" max="7172" width="16" customWidth="1"/>
    <col min="7173" max="7173" width="20" customWidth="1"/>
    <col min="7174" max="7174" width="18.375" customWidth="1"/>
    <col min="7425" max="7425" width="4" customWidth="1"/>
    <col min="7426" max="7426" width="56" customWidth="1"/>
    <col min="7427" max="7427" width="15.875" customWidth="1"/>
    <col min="7428" max="7428" width="16" customWidth="1"/>
    <col min="7429" max="7429" width="20" customWidth="1"/>
    <col min="7430" max="7430" width="18.375" customWidth="1"/>
    <col min="7681" max="7681" width="4" customWidth="1"/>
    <col min="7682" max="7682" width="56" customWidth="1"/>
    <col min="7683" max="7683" width="15.875" customWidth="1"/>
    <col min="7684" max="7684" width="16" customWidth="1"/>
    <col min="7685" max="7685" width="20" customWidth="1"/>
    <col min="7686" max="7686" width="18.375" customWidth="1"/>
    <col min="7937" max="7937" width="4" customWidth="1"/>
    <col min="7938" max="7938" width="56" customWidth="1"/>
    <col min="7939" max="7939" width="15.875" customWidth="1"/>
    <col min="7940" max="7940" width="16" customWidth="1"/>
    <col min="7941" max="7941" width="20" customWidth="1"/>
    <col min="7942" max="7942" width="18.375" customWidth="1"/>
    <col min="8193" max="8193" width="4" customWidth="1"/>
    <col min="8194" max="8194" width="56" customWidth="1"/>
    <col min="8195" max="8195" width="15.875" customWidth="1"/>
    <col min="8196" max="8196" width="16" customWidth="1"/>
    <col min="8197" max="8197" width="20" customWidth="1"/>
    <col min="8198" max="8198" width="18.375" customWidth="1"/>
    <col min="8449" max="8449" width="4" customWidth="1"/>
    <col min="8450" max="8450" width="56" customWidth="1"/>
    <col min="8451" max="8451" width="15.875" customWidth="1"/>
    <col min="8452" max="8452" width="16" customWidth="1"/>
    <col min="8453" max="8453" width="20" customWidth="1"/>
    <col min="8454" max="8454" width="18.375" customWidth="1"/>
    <col min="8705" max="8705" width="4" customWidth="1"/>
    <col min="8706" max="8706" width="56" customWidth="1"/>
    <col min="8707" max="8707" width="15.875" customWidth="1"/>
    <col min="8708" max="8708" width="16" customWidth="1"/>
    <col min="8709" max="8709" width="20" customWidth="1"/>
    <col min="8710" max="8710" width="18.375" customWidth="1"/>
    <col min="8961" max="8961" width="4" customWidth="1"/>
    <col min="8962" max="8962" width="56" customWidth="1"/>
    <col min="8963" max="8963" width="15.875" customWidth="1"/>
    <col min="8964" max="8964" width="16" customWidth="1"/>
    <col min="8965" max="8965" width="20" customWidth="1"/>
    <col min="8966" max="8966" width="18.375" customWidth="1"/>
    <col min="9217" max="9217" width="4" customWidth="1"/>
    <col min="9218" max="9218" width="56" customWidth="1"/>
    <col min="9219" max="9219" width="15.875" customWidth="1"/>
    <col min="9220" max="9220" width="16" customWidth="1"/>
    <col min="9221" max="9221" width="20" customWidth="1"/>
    <col min="9222" max="9222" width="18.375" customWidth="1"/>
    <col min="9473" max="9473" width="4" customWidth="1"/>
    <col min="9474" max="9474" width="56" customWidth="1"/>
    <col min="9475" max="9475" width="15.875" customWidth="1"/>
    <col min="9476" max="9476" width="16" customWidth="1"/>
    <col min="9477" max="9477" width="20" customWidth="1"/>
    <col min="9478" max="9478" width="18.375" customWidth="1"/>
    <col min="9729" max="9729" width="4" customWidth="1"/>
    <col min="9730" max="9730" width="56" customWidth="1"/>
    <col min="9731" max="9731" width="15.875" customWidth="1"/>
    <col min="9732" max="9732" width="16" customWidth="1"/>
    <col min="9733" max="9733" width="20" customWidth="1"/>
    <col min="9734" max="9734" width="18.375" customWidth="1"/>
    <col min="9985" max="9985" width="4" customWidth="1"/>
    <col min="9986" max="9986" width="56" customWidth="1"/>
    <col min="9987" max="9987" width="15.875" customWidth="1"/>
    <col min="9988" max="9988" width="16" customWidth="1"/>
    <col min="9989" max="9989" width="20" customWidth="1"/>
    <col min="9990" max="9990" width="18.375" customWidth="1"/>
    <col min="10241" max="10241" width="4" customWidth="1"/>
    <col min="10242" max="10242" width="56" customWidth="1"/>
    <col min="10243" max="10243" width="15.875" customWidth="1"/>
    <col min="10244" max="10244" width="16" customWidth="1"/>
    <col min="10245" max="10245" width="20" customWidth="1"/>
    <col min="10246" max="10246" width="18.375" customWidth="1"/>
    <col min="10497" max="10497" width="4" customWidth="1"/>
    <col min="10498" max="10498" width="56" customWidth="1"/>
    <col min="10499" max="10499" width="15.875" customWidth="1"/>
    <col min="10500" max="10500" width="16" customWidth="1"/>
    <col min="10501" max="10501" width="20" customWidth="1"/>
    <col min="10502" max="10502" width="18.375" customWidth="1"/>
    <col min="10753" max="10753" width="4" customWidth="1"/>
    <col min="10754" max="10754" width="56" customWidth="1"/>
    <col min="10755" max="10755" width="15.875" customWidth="1"/>
    <col min="10756" max="10756" width="16" customWidth="1"/>
    <col min="10757" max="10757" width="20" customWidth="1"/>
    <col min="10758" max="10758" width="18.375" customWidth="1"/>
    <col min="11009" max="11009" width="4" customWidth="1"/>
    <col min="11010" max="11010" width="56" customWidth="1"/>
    <col min="11011" max="11011" width="15.875" customWidth="1"/>
    <col min="11012" max="11012" width="16" customWidth="1"/>
    <col min="11013" max="11013" width="20" customWidth="1"/>
    <col min="11014" max="11014" width="18.375" customWidth="1"/>
    <col min="11265" max="11265" width="4" customWidth="1"/>
    <col min="11266" max="11266" width="56" customWidth="1"/>
    <col min="11267" max="11267" width="15.875" customWidth="1"/>
    <col min="11268" max="11268" width="16" customWidth="1"/>
    <col min="11269" max="11269" width="20" customWidth="1"/>
    <col min="11270" max="11270" width="18.375" customWidth="1"/>
    <col min="11521" max="11521" width="4" customWidth="1"/>
    <col min="11522" max="11522" width="56" customWidth="1"/>
    <col min="11523" max="11523" width="15.875" customWidth="1"/>
    <col min="11524" max="11524" width="16" customWidth="1"/>
    <col min="11525" max="11525" width="20" customWidth="1"/>
    <col min="11526" max="11526" width="18.375" customWidth="1"/>
    <col min="11777" max="11777" width="4" customWidth="1"/>
    <col min="11778" max="11778" width="56" customWidth="1"/>
    <col min="11779" max="11779" width="15.875" customWidth="1"/>
    <col min="11780" max="11780" width="16" customWidth="1"/>
    <col min="11781" max="11781" width="20" customWidth="1"/>
    <col min="11782" max="11782" width="18.375" customWidth="1"/>
    <col min="12033" max="12033" width="4" customWidth="1"/>
    <col min="12034" max="12034" width="56" customWidth="1"/>
    <col min="12035" max="12035" width="15.875" customWidth="1"/>
    <col min="12036" max="12036" width="16" customWidth="1"/>
    <col min="12037" max="12037" width="20" customWidth="1"/>
    <col min="12038" max="12038" width="18.375" customWidth="1"/>
    <col min="12289" max="12289" width="4" customWidth="1"/>
    <col min="12290" max="12290" width="56" customWidth="1"/>
    <col min="12291" max="12291" width="15.875" customWidth="1"/>
    <col min="12292" max="12292" width="16" customWidth="1"/>
    <col min="12293" max="12293" width="20" customWidth="1"/>
    <col min="12294" max="12294" width="18.375" customWidth="1"/>
    <col min="12545" max="12545" width="4" customWidth="1"/>
    <col min="12546" max="12546" width="56" customWidth="1"/>
    <col min="12547" max="12547" width="15.875" customWidth="1"/>
    <col min="12548" max="12548" width="16" customWidth="1"/>
    <col min="12549" max="12549" width="20" customWidth="1"/>
    <col min="12550" max="12550" width="18.375" customWidth="1"/>
    <col min="12801" max="12801" width="4" customWidth="1"/>
    <col min="12802" max="12802" width="56" customWidth="1"/>
    <col min="12803" max="12803" width="15.875" customWidth="1"/>
    <col min="12804" max="12804" width="16" customWidth="1"/>
    <col min="12805" max="12805" width="20" customWidth="1"/>
    <col min="12806" max="12806" width="18.375" customWidth="1"/>
    <col min="13057" max="13057" width="4" customWidth="1"/>
    <col min="13058" max="13058" width="56" customWidth="1"/>
    <col min="13059" max="13059" width="15.875" customWidth="1"/>
    <col min="13060" max="13060" width="16" customWidth="1"/>
    <col min="13061" max="13061" width="20" customWidth="1"/>
    <col min="13062" max="13062" width="18.375" customWidth="1"/>
    <col min="13313" max="13313" width="4" customWidth="1"/>
    <col min="13314" max="13314" width="56" customWidth="1"/>
    <col min="13315" max="13315" width="15.875" customWidth="1"/>
    <col min="13316" max="13316" width="16" customWidth="1"/>
    <col min="13317" max="13317" width="20" customWidth="1"/>
    <col min="13318" max="13318" width="18.375" customWidth="1"/>
    <col min="13569" max="13569" width="4" customWidth="1"/>
    <col min="13570" max="13570" width="56" customWidth="1"/>
    <col min="13571" max="13571" width="15.875" customWidth="1"/>
    <col min="13572" max="13572" width="16" customWidth="1"/>
    <col min="13573" max="13573" width="20" customWidth="1"/>
    <col min="13574" max="13574" width="18.375" customWidth="1"/>
    <col min="13825" max="13825" width="4" customWidth="1"/>
    <col min="13826" max="13826" width="56" customWidth="1"/>
    <col min="13827" max="13827" width="15.875" customWidth="1"/>
    <col min="13828" max="13828" width="16" customWidth="1"/>
    <col min="13829" max="13829" width="20" customWidth="1"/>
    <col min="13830" max="13830" width="18.375" customWidth="1"/>
    <col min="14081" max="14081" width="4" customWidth="1"/>
    <col min="14082" max="14082" width="56" customWidth="1"/>
    <col min="14083" max="14083" width="15.875" customWidth="1"/>
    <col min="14084" max="14084" width="16" customWidth="1"/>
    <col min="14085" max="14085" width="20" customWidth="1"/>
    <col min="14086" max="14086" width="18.375" customWidth="1"/>
    <col min="14337" max="14337" width="4" customWidth="1"/>
    <col min="14338" max="14338" width="56" customWidth="1"/>
    <col min="14339" max="14339" width="15.875" customWidth="1"/>
    <col min="14340" max="14340" width="16" customWidth="1"/>
    <col min="14341" max="14341" width="20" customWidth="1"/>
    <col min="14342" max="14342" width="18.375" customWidth="1"/>
    <col min="14593" max="14593" width="4" customWidth="1"/>
    <col min="14594" max="14594" width="56" customWidth="1"/>
    <col min="14595" max="14595" width="15.875" customWidth="1"/>
    <col min="14596" max="14596" width="16" customWidth="1"/>
    <col min="14597" max="14597" width="20" customWidth="1"/>
    <col min="14598" max="14598" width="18.375" customWidth="1"/>
    <col min="14849" max="14849" width="4" customWidth="1"/>
    <col min="14850" max="14850" width="56" customWidth="1"/>
    <col min="14851" max="14851" width="15.875" customWidth="1"/>
    <col min="14852" max="14852" width="16" customWidth="1"/>
    <col min="14853" max="14853" width="20" customWidth="1"/>
    <col min="14854" max="14854" width="18.375" customWidth="1"/>
    <col min="15105" max="15105" width="4" customWidth="1"/>
    <col min="15106" max="15106" width="56" customWidth="1"/>
    <col min="15107" max="15107" width="15.875" customWidth="1"/>
    <col min="15108" max="15108" width="16" customWidth="1"/>
    <col min="15109" max="15109" width="20" customWidth="1"/>
    <col min="15110" max="15110" width="18.375" customWidth="1"/>
    <col min="15361" max="15361" width="4" customWidth="1"/>
    <col min="15362" max="15362" width="56" customWidth="1"/>
    <col min="15363" max="15363" width="15.875" customWidth="1"/>
    <col min="15364" max="15364" width="16" customWidth="1"/>
    <col min="15365" max="15365" width="20" customWidth="1"/>
    <col min="15366" max="15366" width="18.375" customWidth="1"/>
    <col min="15617" max="15617" width="4" customWidth="1"/>
    <col min="15618" max="15618" width="56" customWidth="1"/>
    <col min="15619" max="15619" width="15.875" customWidth="1"/>
    <col min="15620" max="15620" width="16" customWidth="1"/>
    <col min="15621" max="15621" width="20" customWidth="1"/>
    <col min="15622" max="15622" width="18.375" customWidth="1"/>
    <col min="15873" max="15873" width="4" customWidth="1"/>
    <col min="15874" max="15874" width="56" customWidth="1"/>
    <col min="15875" max="15875" width="15.875" customWidth="1"/>
    <col min="15876" max="15876" width="16" customWidth="1"/>
    <col min="15877" max="15877" width="20" customWidth="1"/>
    <col min="15878" max="15878" width="18.375" customWidth="1"/>
    <col min="16129" max="16129" width="4" customWidth="1"/>
    <col min="16130" max="16130" width="56" customWidth="1"/>
    <col min="16131" max="16131" width="15.875" customWidth="1"/>
    <col min="16132" max="16132" width="16" customWidth="1"/>
    <col min="16133" max="16133" width="20" customWidth="1"/>
    <col min="16134" max="16134" width="18.375" customWidth="1"/>
  </cols>
  <sheetData>
    <row r="1" spans="2:6" ht="18">
      <c r="B1" s="231" t="s">
        <v>702</v>
      </c>
      <c r="C1" s="234"/>
    </row>
    <row r="2" spans="2:6" ht="18">
      <c r="B2" s="231" t="s">
        <v>710</v>
      </c>
      <c r="C2" s="234"/>
    </row>
    <row r="3" spans="2:6" ht="15.75" thickBot="1"/>
    <row r="4" spans="2:6">
      <c r="B4" s="355" t="s">
        <v>702</v>
      </c>
      <c r="C4" s="358" t="s">
        <v>687</v>
      </c>
      <c r="D4" s="359"/>
      <c r="E4" s="359"/>
      <c r="F4" s="360"/>
    </row>
    <row r="5" spans="2:6">
      <c r="B5" s="356"/>
      <c r="C5" s="361" t="s">
        <v>688</v>
      </c>
      <c r="D5" s="362"/>
      <c r="E5" s="362" t="s">
        <v>689</v>
      </c>
      <c r="F5" s="363"/>
    </row>
    <row r="6" spans="2:6">
      <c r="B6" s="356"/>
      <c r="C6" s="361" t="s">
        <v>690</v>
      </c>
      <c r="D6" s="362"/>
      <c r="E6" s="362"/>
      <c r="F6" s="363"/>
    </row>
    <row r="7" spans="2:6">
      <c r="B7" s="356"/>
      <c r="C7" s="361" t="s">
        <v>691</v>
      </c>
      <c r="D7" s="362"/>
      <c r="E7" s="364"/>
      <c r="F7" s="365"/>
    </row>
    <row r="8" spans="2:6" ht="15.75" thickBot="1">
      <c r="B8" s="357"/>
      <c r="C8" s="366" t="s">
        <v>692</v>
      </c>
      <c r="D8" s="367"/>
      <c r="E8" s="368" t="s">
        <v>703</v>
      </c>
      <c r="F8" s="369"/>
    </row>
    <row r="9" spans="2:6" ht="12" customHeight="1" thickBot="1">
      <c r="B9" s="192"/>
      <c r="C9" s="236"/>
      <c r="D9" s="192"/>
      <c r="E9" s="192"/>
      <c r="F9" s="192"/>
    </row>
    <row r="10" spans="2:6" ht="15.75" thickBot="1">
      <c r="B10" s="193" t="s">
        <v>693</v>
      </c>
      <c r="C10" s="237" t="s">
        <v>694</v>
      </c>
      <c r="D10" s="195" t="s">
        <v>213</v>
      </c>
      <c r="E10" s="194" t="s">
        <v>652</v>
      </c>
      <c r="F10" s="196" t="s">
        <v>695</v>
      </c>
    </row>
    <row r="11" spans="2:6" ht="15.75" thickBot="1">
      <c r="B11" s="348" t="s">
        <v>696</v>
      </c>
      <c r="C11" s="337"/>
      <c r="D11" s="337"/>
      <c r="E11" s="337"/>
      <c r="F11" s="338"/>
    </row>
    <row r="12" spans="2:6">
      <c r="B12" s="197"/>
      <c r="C12" s="238">
        <v>300</v>
      </c>
      <c r="D12" s="198">
        <f>C12/C$35</f>
        <v>1</v>
      </c>
      <c r="E12" s="199"/>
      <c r="F12" s="200"/>
    </row>
    <row r="13" spans="2:6">
      <c r="B13" s="201"/>
      <c r="C13" s="239"/>
      <c r="D13" s="202">
        <f>C13/C$35</f>
        <v>0</v>
      </c>
      <c r="E13" s="203"/>
      <c r="F13" s="204"/>
    </row>
    <row r="14" spans="2:6">
      <c r="B14" s="201"/>
      <c r="C14" s="239"/>
      <c r="D14" s="202"/>
      <c r="E14" s="203"/>
      <c r="F14" s="204"/>
    </row>
    <row r="15" spans="2:6">
      <c r="B15" s="201"/>
      <c r="C15" s="239"/>
      <c r="D15" s="202">
        <f>C15/C$35</f>
        <v>0</v>
      </c>
      <c r="E15" s="203"/>
      <c r="F15" s="204"/>
    </row>
    <row r="16" spans="2:6" ht="15.75" thickBot="1">
      <c r="B16" s="205"/>
      <c r="C16" s="240"/>
      <c r="D16" s="206">
        <f>C16/C$35</f>
        <v>0</v>
      </c>
      <c r="E16" s="207"/>
      <c r="F16" s="208"/>
    </row>
    <row r="17" spans="2:6" ht="15.75" thickBot="1">
      <c r="B17" s="209" t="s">
        <v>697</v>
      </c>
      <c r="C17" s="241">
        <f>SUM(C12:C16)</f>
        <v>300</v>
      </c>
      <c r="D17" s="210">
        <f>C17/C$35</f>
        <v>1</v>
      </c>
      <c r="E17" s="211"/>
      <c r="F17" s="211"/>
    </row>
    <row r="18" spans="2:6" ht="12" customHeight="1" thickBot="1">
      <c r="B18" s="212"/>
      <c r="C18" s="242"/>
      <c r="D18" s="213"/>
      <c r="E18" s="211"/>
      <c r="F18" s="211"/>
    </row>
    <row r="19" spans="2:6" ht="15.75" thickBot="1">
      <c r="B19" s="349" t="s">
        <v>696</v>
      </c>
      <c r="C19" s="350"/>
      <c r="D19" s="350"/>
      <c r="E19" s="350"/>
      <c r="F19" s="351"/>
    </row>
    <row r="20" spans="2:6">
      <c r="B20" s="201"/>
      <c r="C20" s="239"/>
      <c r="D20" s="202">
        <f>C20/C$35</f>
        <v>0</v>
      </c>
      <c r="E20" s="203"/>
      <c r="F20" s="204"/>
    </row>
    <row r="21" spans="2:6">
      <c r="B21" s="201"/>
      <c r="C21" s="239"/>
      <c r="D21" s="202">
        <f>C21/C$35</f>
        <v>0</v>
      </c>
      <c r="E21" s="203"/>
      <c r="F21" s="204"/>
    </row>
    <row r="22" spans="2:6">
      <c r="B22" s="201"/>
      <c r="C22" s="239"/>
      <c r="D22" s="202"/>
      <c r="E22" s="203"/>
      <c r="F22" s="204"/>
    </row>
    <row r="23" spans="2:6">
      <c r="B23" s="201"/>
      <c r="C23" s="239"/>
      <c r="D23" s="202">
        <f>C23/C$35</f>
        <v>0</v>
      </c>
      <c r="E23" s="203"/>
      <c r="F23" s="204"/>
    </row>
    <row r="24" spans="2:6" ht="15.75" thickBot="1">
      <c r="B24" s="205"/>
      <c r="C24" s="240"/>
      <c r="D24" s="206">
        <f>C24/C$35</f>
        <v>0</v>
      </c>
      <c r="E24" s="207"/>
      <c r="F24" s="208"/>
    </row>
    <row r="25" spans="2:6" ht="15.75" thickBot="1">
      <c r="B25" s="214" t="s">
        <v>698</v>
      </c>
      <c r="C25" s="241">
        <f>SUM(C20:C24)</f>
        <v>0</v>
      </c>
      <c r="D25" s="215">
        <f>C25/C$35</f>
        <v>0</v>
      </c>
      <c r="E25" s="211"/>
      <c r="F25" s="211"/>
    </row>
    <row r="26" spans="2:6" ht="12" customHeight="1" thickBot="1">
      <c r="B26" s="216"/>
      <c r="C26" s="242"/>
      <c r="D26" s="213"/>
      <c r="E26" s="211"/>
      <c r="F26" s="211"/>
    </row>
    <row r="27" spans="2:6" ht="15.75" thickBot="1">
      <c r="B27" s="352" t="s">
        <v>696</v>
      </c>
      <c r="C27" s="353"/>
      <c r="D27" s="353"/>
      <c r="E27" s="353"/>
      <c r="F27" s="354"/>
    </row>
    <row r="28" spans="2:6">
      <c r="B28" s="217"/>
      <c r="C28" s="243"/>
      <c r="D28" s="218">
        <f t="shared" ref="D28:D33" si="0">C28/C$35</f>
        <v>0</v>
      </c>
      <c r="E28" s="219"/>
      <c r="F28" s="220"/>
    </row>
    <row r="29" spans="2:6">
      <c r="B29" s="201"/>
      <c r="C29" s="239"/>
      <c r="D29" s="202">
        <f t="shared" si="0"/>
        <v>0</v>
      </c>
      <c r="E29" s="203"/>
      <c r="F29" s="204"/>
    </row>
    <row r="30" spans="2:6">
      <c r="B30" s="201"/>
      <c r="C30" s="239"/>
      <c r="D30" s="202">
        <f t="shared" si="0"/>
        <v>0</v>
      </c>
      <c r="E30" s="203"/>
      <c r="F30" s="204"/>
    </row>
    <row r="31" spans="2:6">
      <c r="B31" s="201"/>
      <c r="C31" s="239"/>
      <c r="D31" s="202">
        <f t="shared" si="0"/>
        <v>0</v>
      </c>
      <c r="E31" s="203"/>
      <c r="F31" s="204"/>
    </row>
    <row r="32" spans="2:6" ht="15.75" thickBot="1">
      <c r="B32" s="205"/>
      <c r="C32" s="240"/>
      <c r="D32" s="221">
        <f t="shared" si="0"/>
        <v>0</v>
      </c>
      <c r="E32" s="207"/>
      <c r="F32" s="208"/>
    </row>
    <row r="33" spans="2:6" s="222" customFormat="1" ht="13.5" thickBot="1">
      <c r="B33" s="223" t="s">
        <v>698</v>
      </c>
      <c r="C33" s="244">
        <f>SUM(C28:C32)</f>
        <v>0</v>
      </c>
      <c r="D33" s="224">
        <f t="shared" si="0"/>
        <v>0</v>
      </c>
      <c r="E33" s="225"/>
      <c r="F33" s="226"/>
    </row>
    <row r="34" spans="2:6" s="222" customFormat="1" ht="12" customHeight="1" thickBot="1">
      <c r="B34" s="216"/>
      <c r="C34" s="242"/>
      <c r="D34" s="227"/>
      <c r="E34" s="225"/>
      <c r="F34" s="226"/>
    </row>
    <row r="35" spans="2:6" s="222" customFormat="1" ht="13.5" thickBot="1">
      <c r="B35" s="228" t="s">
        <v>6</v>
      </c>
      <c r="C35" s="244">
        <f>C33+C25+C17</f>
        <v>300</v>
      </c>
      <c r="D35" s="229">
        <f>D33+D25+D17</f>
        <v>1</v>
      </c>
      <c r="E35" s="230"/>
    </row>
    <row r="36" spans="2:6" ht="12" customHeight="1"/>
  </sheetData>
  <mergeCells count="13">
    <mergeCell ref="B11:F11"/>
    <mergeCell ref="B19:F19"/>
    <mergeCell ref="B27:F27"/>
    <mergeCell ref="B4:B8"/>
    <mergeCell ref="C4:F4"/>
    <mergeCell ref="C5:D5"/>
    <mergeCell ref="E5:F5"/>
    <mergeCell ref="C6:D6"/>
    <mergeCell ref="E6:F6"/>
    <mergeCell ref="C7:D7"/>
    <mergeCell ref="E7:F7"/>
    <mergeCell ref="C8:D8"/>
    <mergeCell ref="E8:F8"/>
  </mergeCells>
  <conditionalFormatting sqref="D28:D35 D20:D26 D12:D18">
    <cfRule type="cellIs" dxfId="0" priority="1" stopIfTrue="1" operator="equal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INFORMACIÓN IMPORTANTE</vt:lpstr>
      <vt:lpstr>Plan de Producción</vt:lpstr>
      <vt:lpstr>Presupuesto Resumen</vt:lpstr>
      <vt:lpstr>Presupuesto Desglose</vt:lpstr>
      <vt:lpstr>Plan de Financiamiento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helda</cp:lastModifiedBy>
  <cp:lastPrinted>2020-03-20T14:23:08Z</cp:lastPrinted>
  <dcterms:created xsi:type="dcterms:W3CDTF">2020-02-18T07:12:53Z</dcterms:created>
  <dcterms:modified xsi:type="dcterms:W3CDTF">2023-02-17T14:36:39Z</dcterms:modified>
</cp:coreProperties>
</file>